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585" windowWidth="15480" windowHeight="11025" tabRatio="707" activeTab="1"/>
  </bookViews>
  <sheets>
    <sheet name="Example Data_2013" sheetId="28" r:id="rId1"/>
    <sheet name="Site #1_2014 Data" sheetId="29" r:id="rId2"/>
    <sheet name="Site #2_2014 Data" sheetId="30" r:id="rId3"/>
    <sheet name="Site #3_2014 Data" sheetId="31" r:id="rId4"/>
    <sheet name="Site #4_2014 Data" sheetId="32" r:id="rId5"/>
    <sheet name="Site #5_2014 Data" sheetId="33" r:id="rId6"/>
  </sheets>
  <calcPr calcId="145621"/>
</workbook>
</file>

<file path=xl/calcChain.xml><?xml version="1.0" encoding="utf-8"?>
<calcChain xmlns="http://schemas.openxmlformats.org/spreadsheetml/2006/main">
  <c r="N93" i="33" l="1"/>
  <c r="N92" i="33"/>
  <c r="N91" i="33"/>
  <c r="N90" i="33"/>
  <c r="E89" i="33"/>
  <c r="D89" i="33"/>
  <c r="C89" i="33"/>
  <c r="B89" i="33"/>
  <c r="N89" i="33"/>
  <c r="N88" i="33"/>
  <c r="E88" i="33"/>
  <c r="D88" i="33"/>
  <c r="C88" i="33"/>
  <c r="B88" i="33"/>
  <c r="N87" i="33"/>
  <c r="E87" i="33"/>
  <c r="D87" i="33"/>
  <c r="C87" i="33"/>
  <c r="B87" i="33"/>
  <c r="G64" i="33"/>
  <c r="N93" i="32"/>
  <c r="N92" i="32"/>
  <c r="N91" i="32"/>
  <c r="N90" i="32"/>
  <c r="E89" i="32"/>
  <c r="D89" i="32"/>
  <c r="C89" i="32"/>
  <c r="B89" i="32"/>
  <c r="N89" i="32"/>
  <c r="N88" i="32"/>
  <c r="E88" i="32"/>
  <c r="D88" i="32"/>
  <c r="C88" i="32"/>
  <c r="B88" i="32"/>
  <c r="N87" i="32"/>
  <c r="E87" i="32"/>
  <c r="D87" i="32"/>
  <c r="C87" i="32"/>
  <c r="B87" i="32"/>
  <c r="G64" i="32"/>
  <c r="N93" i="31"/>
  <c r="N92" i="31"/>
  <c r="N91" i="31"/>
  <c r="N90" i="31"/>
  <c r="E89" i="31"/>
  <c r="D89" i="31"/>
  <c r="C89" i="31"/>
  <c r="B89" i="31"/>
  <c r="N89" i="31"/>
  <c r="N88" i="31"/>
  <c r="E88" i="31"/>
  <c r="D88" i="31"/>
  <c r="C88" i="31"/>
  <c r="B88" i="31"/>
  <c r="N87" i="31"/>
  <c r="E87" i="31"/>
  <c r="D87" i="31"/>
  <c r="C87" i="31"/>
  <c r="B87" i="31"/>
  <c r="G64" i="31"/>
  <c r="N93" i="30"/>
  <c r="N92" i="30"/>
  <c r="N91" i="30"/>
  <c r="N90" i="30"/>
  <c r="E89" i="30"/>
  <c r="D89" i="30"/>
  <c r="C89" i="30"/>
  <c r="B89" i="30"/>
  <c r="N89" i="30"/>
  <c r="N88" i="30"/>
  <c r="E88" i="30"/>
  <c r="D88" i="30"/>
  <c r="C88" i="30"/>
  <c r="B88" i="30"/>
  <c r="N87" i="30"/>
  <c r="E87" i="30"/>
  <c r="D87" i="30"/>
  <c r="C87" i="30"/>
  <c r="B87" i="30"/>
  <c r="G64" i="30"/>
  <c r="N89" i="29"/>
  <c r="N93" i="29"/>
  <c r="N92" i="29"/>
  <c r="N91" i="29"/>
  <c r="N90" i="29"/>
  <c r="E89" i="29"/>
  <c r="D89" i="29"/>
  <c r="C89" i="29"/>
  <c r="B89" i="29"/>
  <c r="N88" i="29"/>
  <c r="E88" i="29"/>
  <c r="D88" i="29"/>
  <c r="C88" i="29"/>
  <c r="B88" i="29"/>
  <c r="N87" i="29"/>
  <c r="E87" i="29"/>
  <c r="D87" i="29"/>
  <c r="C87" i="29"/>
  <c r="B87" i="29"/>
  <c r="G64" i="29"/>
  <c r="G64" i="28"/>
  <c r="N88" i="28" l="1"/>
  <c r="N92" i="28"/>
  <c r="N93" i="28"/>
  <c r="N91" i="28"/>
  <c r="N90" i="28"/>
  <c r="N89" i="28"/>
  <c r="N87" i="28"/>
  <c r="E89" i="28"/>
  <c r="E88" i="28"/>
  <c r="D88" i="28"/>
  <c r="D89" i="28"/>
  <c r="C89" i="28"/>
  <c r="C88" i="28"/>
  <c r="B89" i="28"/>
  <c r="B88" i="28"/>
  <c r="E87" i="28"/>
  <c r="D87" i="28"/>
  <c r="C87" i="28"/>
  <c r="B87" i="28"/>
</calcChain>
</file>

<file path=xl/sharedStrings.xml><?xml version="1.0" encoding="utf-8"?>
<sst xmlns="http://schemas.openxmlformats.org/spreadsheetml/2006/main" count="814" uniqueCount="138">
  <si>
    <t># of entries</t>
  </si>
  <si>
    <t>Average</t>
  </si>
  <si>
    <t>Median</t>
  </si>
  <si>
    <t>TDS</t>
  </si>
  <si>
    <t>Longitude:</t>
  </si>
  <si>
    <t>Yes</t>
  </si>
  <si>
    <t>No</t>
  </si>
  <si>
    <t>Cherry Creek</t>
  </si>
  <si>
    <t>Latitude:</t>
  </si>
  <si>
    <t>Monitor's Name:</t>
  </si>
  <si>
    <t>At Locust Road bridge</t>
  </si>
  <si>
    <t>-77.4589231</t>
  </si>
  <si>
    <t>Bea Smith</t>
  </si>
  <si>
    <t>Conductivity</t>
  </si>
  <si>
    <t>Stream Name:</t>
  </si>
  <si>
    <t>Site Location:</t>
  </si>
  <si>
    <t>Minimum</t>
  </si>
  <si>
    <t>10:30</t>
  </si>
  <si>
    <t>10:00</t>
  </si>
  <si>
    <t>11:00</t>
  </si>
  <si>
    <t>Unusual odor</t>
  </si>
  <si>
    <t>Discolored water</t>
  </si>
  <si>
    <t>Foam or bubbles</t>
  </si>
  <si>
    <t>Dead organisms</t>
  </si>
  <si>
    <t>Illegal dumping</t>
  </si>
  <si>
    <t>Bubbling gas</t>
  </si>
  <si>
    <t>Sediment plume</t>
  </si>
  <si>
    <t>Sediment on stream bottom</t>
  </si>
  <si>
    <t>Disturbance to edge of water;   no controls</t>
  </si>
  <si>
    <t xml:space="preserve">No diversion ditch </t>
  </si>
  <si>
    <t>Control structures not stabilized</t>
  </si>
  <si>
    <t>Streams</t>
  </si>
  <si>
    <t>Sediment travels to main road</t>
  </si>
  <si>
    <t>Sediment enters road ditch</t>
  </si>
  <si>
    <t>Not stabilized with clean material</t>
  </si>
  <si>
    <t>Drainage empties into stream</t>
  </si>
  <si>
    <t>Banks are not stabilized</t>
  </si>
  <si>
    <t>Access Roads</t>
  </si>
  <si>
    <t>Drill Pad, Storage Pond &amp; Staging Areas</t>
  </si>
  <si>
    <t>Runoff not filtered</t>
  </si>
  <si>
    <t>Unusual oder</t>
  </si>
  <si>
    <t>Sample Date  (M/D/YYYY)</t>
  </si>
  <si>
    <t>Sample Time  (24:00)</t>
  </si>
  <si>
    <t xml:space="preserve"> Conductivity  (µS/cm)</t>
  </si>
  <si>
    <t>TDS            (mg/L)</t>
  </si>
  <si>
    <t>Calibrate    (Yes/No)</t>
  </si>
  <si>
    <t>Time Spent (hours)</t>
  </si>
  <si>
    <t>No Observations to Report</t>
  </si>
  <si>
    <t>Violation Reported To:</t>
  </si>
  <si>
    <t>x</t>
  </si>
  <si>
    <t>Photo(s) Taken? (Yes/No)</t>
  </si>
  <si>
    <t>Gas Related Earth Disturbances</t>
  </si>
  <si>
    <t>No reportable observations</t>
  </si>
  <si>
    <t>Gas related earth disturbances</t>
  </si>
  <si>
    <t>Visual Assessment Summaries</t>
  </si>
  <si>
    <t>Frequency</t>
  </si>
  <si>
    <t>Category</t>
  </si>
  <si>
    <t>Spills &amp; discharges</t>
  </si>
  <si>
    <t>Gas migration &amp; leakages</t>
  </si>
  <si>
    <t>Visual Assessment Results</t>
  </si>
  <si>
    <t>Spills &amp; Discharges</t>
  </si>
  <si>
    <t>Gas Migration &amp; Leakages</t>
  </si>
  <si>
    <t>Violation Reported? (Yes/No)</t>
  </si>
  <si>
    <t>Pipeline Disturbance? (Yes/No)</t>
  </si>
  <si>
    <t>PA DEP, PA FBC, PCCD, ALLARM, God's Country TU, Waterdogs, EPA tipline</t>
  </si>
  <si>
    <t xml:space="preserve">        Drill pad, storage pond &amp; staging areas</t>
  </si>
  <si>
    <t xml:space="preserve">        Access roads</t>
  </si>
  <si>
    <t xml:space="preserve">        Streams</t>
  </si>
  <si>
    <t>1/1/2013</t>
  </si>
  <si>
    <t>1/9/2013</t>
  </si>
  <si>
    <t>1/16/2013</t>
  </si>
  <si>
    <t>1/24/2013</t>
  </si>
  <si>
    <t>1/30/2013</t>
  </si>
  <si>
    <t>2/6/2013</t>
  </si>
  <si>
    <t>2/14/2013</t>
  </si>
  <si>
    <t>2/20/2013</t>
  </si>
  <si>
    <t>2/28/2013</t>
  </si>
  <si>
    <t>3/6/2013</t>
  </si>
  <si>
    <t>3/13/2013</t>
  </si>
  <si>
    <t>3/19/2013</t>
  </si>
  <si>
    <t>3/26/2013</t>
  </si>
  <si>
    <t>4/3/2013</t>
  </si>
  <si>
    <t>4/10/2013</t>
  </si>
  <si>
    <t>4/17/2013</t>
  </si>
  <si>
    <t>4/24/2013</t>
  </si>
  <si>
    <t>4/30/2013</t>
  </si>
  <si>
    <t>5/9/2013</t>
  </si>
  <si>
    <t>5/15/2013</t>
  </si>
  <si>
    <t>5/22/2013</t>
  </si>
  <si>
    <t>5/29/2013</t>
  </si>
  <si>
    <t>6/3/2013</t>
  </si>
  <si>
    <t>6/12/2013</t>
  </si>
  <si>
    <t>6/19/2013</t>
  </si>
  <si>
    <t>6/26/2013</t>
  </si>
  <si>
    <t>7/3/2013</t>
  </si>
  <si>
    <t>7/9/2013</t>
  </si>
  <si>
    <t>7/17/2013</t>
  </si>
  <si>
    <t>7/24/2013</t>
  </si>
  <si>
    <t>7/31/2013</t>
  </si>
  <si>
    <t>8/7/2013</t>
  </si>
  <si>
    <t>8/14/2013</t>
  </si>
  <si>
    <t>8/20/2013</t>
  </si>
  <si>
    <t>8/28/2013</t>
  </si>
  <si>
    <t>9/3/2013</t>
  </si>
  <si>
    <t>9/10/2013</t>
  </si>
  <si>
    <t>9/18/2013</t>
  </si>
  <si>
    <t>9/25/2013</t>
  </si>
  <si>
    <t>9/30/2013</t>
  </si>
  <si>
    <t>10/8/2013</t>
  </si>
  <si>
    <t>10/14/2013</t>
  </si>
  <si>
    <t>10/21/2013</t>
  </si>
  <si>
    <t>10/28/2013</t>
  </si>
  <si>
    <t>11/7/2013</t>
  </si>
  <si>
    <t>11/13/2013</t>
  </si>
  <si>
    <t>11/19/2013</t>
  </si>
  <si>
    <t>11/26/2013</t>
  </si>
  <si>
    <t>12/3/2013</t>
  </si>
  <si>
    <t>12/9/2013</t>
  </si>
  <si>
    <t>12/18/2013</t>
  </si>
  <si>
    <t>12/26/2013</t>
  </si>
  <si>
    <t>Weather and Precipitation Observations</t>
  </si>
  <si>
    <t>Cloudy</t>
  </si>
  <si>
    <t>Partly Cloudy</t>
  </si>
  <si>
    <t>None</t>
  </si>
  <si>
    <t>Rain</t>
  </si>
  <si>
    <t>Snow</t>
  </si>
  <si>
    <t>Light</t>
  </si>
  <si>
    <t>Heavy</t>
  </si>
  <si>
    <t>Total Time</t>
  </si>
  <si>
    <r>
      <t>Stage                 (ft</t>
    </r>
    <r>
      <rPr>
        <b/>
        <sz val="11"/>
        <rFont val="Calibri"/>
        <family val="2"/>
      </rPr>
      <t>)</t>
    </r>
  </si>
  <si>
    <t>Chemical &amp; Stage Summary</t>
  </si>
  <si>
    <r>
      <t xml:space="preserve">Weather    </t>
    </r>
    <r>
      <rPr>
        <sz val="11"/>
        <rFont val="Calibri"/>
        <family val="2"/>
      </rPr>
      <t>(</t>
    </r>
    <r>
      <rPr>
        <sz val="10"/>
        <rFont val="Calibri"/>
        <family val="2"/>
      </rPr>
      <t>sunny, partly cloudy, or cloudy)</t>
    </r>
  </si>
  <si>
    <r>
      <t xml:space="preserve">Precipitation     </t>
    </r>
    <r>
      <rPr>
        <sz val="11"/>
        <rFont val="Calibri"/>
        <family val="2"/>
      </rPr>
      <t>(</t>
    </r>
    <r>
      <rPr>
        <sz val="10"/>
        <rFont val="Calibri"/>
        <family val="2"/>
      </rPr>
      <t xml:space="preserve">none, light rain, heavy rain, or snow)                                                                                                                                                             </t>
    </r>
  </si>
  <si>
    <r>
      <t>Precipitation Last 48 Hours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(none, light, or heavy)</t>
    </r>
  </si>
  <si>
    <t>Sunny</t>
  </si>
  <si>
    <t>Chemical and Stage Results</t>
  </si>
  <si>
    <t>Chemical and Stage  Results</t>
  </si>
  <si>
    <t>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</si>
</sst>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 vertical="center"/>
    </xf>
    <xf numFmtId="164" fontId="2" fillId="7" borderId="4" xfId="0" applyNumberFormat="1" applyFont="1" applyFill="1" applyBorder="1" applyAlignment="1">
      <alignment horizontal="center" vertical="center"/>
    </xf>
    <xf numFmtId="14" fontId="2" fillId="7" borderId="4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49" fontId="1" fillId="2" borderId="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49" fontId="1" fillId="7" borderId="8" xfId="0" applyNumberFormat="1" applyFont="1" applyFill="1" applyBorder="1" applyAlignment="1">
      <alignment horizontal="left" vertical="center"/>
    </xf>
    <xf numFmtId="1" fontId="2" fillId="7" borderId="9" xfId="0" applyNumberFormat="1" applyFont="1" applyFill="1" applyBorder="1" applyAlignment="1">
      <alignment horizontal="center" vertical="center"/>
    </xf>
    <xf numFmtId="164" fontId="1" fillId="8" borderId="0" xfId="0" applyNumberFormat="1" applyFont="1" applyFill="1" applyBorder="1" applyAlignment="1">
      <alignment horizontal="left"/>
    </xf>
    <xf numFmtId="14" fontId="2" fillId="8" borderId="0" xfId="0" applyNumberFormat="1" applyFont="1" applyFill="1" applyBorder="1" applyAlignment="1">
      <alignment horizontal="left"/>
    </xf>
    <xf numFmtId="1" fontId="2" fillId="8" borderId="0" xfId="0" applyNumberFormat="1" applyFont="1" applyFill="1" applyBorder="1" applyAlignment="1">
      <alignment horizontal="left"/>
    </xf>
    <xf numFmtId="49" fontId="2" fillId="8" borderId="0" xfId="0" applyNumberFormat="1" applyFont="1" applyFill="1" applyBorder="1" applyAlignment="1">
      <alignment horizontal="left"/>
    </xf>
    <xf numFmtId="49" fontId="1" fillId="8" borderId="8" xfId="0" applyNumberFormat="1" applyFont="1" applyFill="1" applyBorder="1" applyAlignment="1">
      <alignment horizontal="left"/>
    </xf>
    <xf numFmtId="164" fontId="1" fillId="8" borderId="9" xfId="0" applyNumberFormat="1" applyFont="1" applyFill="1" applyBorder="1" applyAlignment="1">
      <alignment horizontal="left"/>
    </xf>
    <xf numFmtId="14" fontId="2" fillId="8" borderId="9" xfId="0" applyNumberFormat="1" applyFont="1" applyFill="1" applyBorder="1" applyAlignment="1">
      <alignment horizontal="left"/>
    </xf>
    <xf numFmtId="1" fontId="2" fillId="8" borderId="9" xfId="0" applyNumberFormat="1" applyFont="1" applyFill="1" applyBorder="1" applyAlignment="1">
      <alignment horizontal="left"/>
    </xf>
    <xf numFmtId="1" fontId="2" fillId="8" borderId="10" xfId="0" applyNumberFormat="1" applyFont="1" applyFill="1" applyBorder="1" applyAlignment="1">
      <alignment horizontal="left"/>
    </xf>
    <xf numFmtId="49" fontId="1" fillId="8" borderId="11" xfId="0" applyNumberFormat="1" applyFont="1" applyFill="1" applyBorder="1" applyAlignment="1">
      <alignment horizontal="left"/>
    </xf>
    <xf numFmtId="1" fontId="2" fillId="8" borderId="12" xfId="0" applyNumberFormat="1" applyFont="1" applyFill="1" applyBorder="1" applyAlignment="1">
      <alignment horizontal="left"/>
    </xf>
    <xf numFmtId="49" fontId="1" fillId="8" borderId="13" xfId="0" applyNumberFormat="1" applyFont="1" applyFill="1" applyBorder="1" applyAlignment="1">
      <alignment horizontal="left"/>
    </xf>
    <xf numFmtId="164" fontId="1" fillId="8" borderId="14" xfId="0" applyNumberFormat="1" applyFont="1" applyFill="1" applyBorder="1" applyAlignment="1">
      <alignment horizontal="left"/>
    </xf>
    <xf numFmtId="14" fontId="2" fillId="8" borderId="14" xfId="0" applyNumberFormat="1" applyFont="1" applyFill="1" applyBorder="1" applyAlignment="1">
      <alignment horizontal="left"/>
    </xf>
    <xf numFmtId="1" fontId="2" fillId="8" borderId="14" xfId="0" applyNumberFormat="1" applyFont="1" applyFill="1" applyBorder="1" applyAlignment="1">
      <alignment horizontal="left"/>
    </xf>
    <xf numFmtId="1" fontId="2" fillId="8" borderId="15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center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0" fontId="7" fillId="19" borderId="30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9" xfId="0" applyFont="1" applyFill="1" applyBorder="1" applyAlignment="1">
      <alignment horizontal="center" vertical="center" wrapText="1"/>
    </xf>
    <xf numFmtId="0" fontId="7" fillId="20" borderId="30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7" fillId="14" borderId="32" xfId="0" applyFont="1" applyFill="1" applyBorder="1" applyAlignment="1">
      <alignment horizontal="center" vertical="center" wrapText="1"/>
    </xf>
    <xf numFmtId="0" fontId="7" fillId="14" borderId="3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4" fontId="1" fillId="3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1" fillId="9" borderId="8" xfId="0" applyNumberFormat="1" applyFont="1" applyFill="1" applyBorder="1" applyAlignment="1">
      <alignment horizontal="center" vertical="center" wrapText="1"/>
    </xf>
    <xf numFmtId="2" fontId="1" fillId="9" borderId="11" xfId="0" applyNumberFormat="1" applyFont="1" applyFill="1" applyBorder="1" applyAlignment="1">
      <alignment horizontal="center" vertical="center" wrapText="1"/>
    </xf>
    <xf numFmtId="2" fontId="1" fillId="9" borderId="13" xfId="0" applyNumberFormat="1" applyFont="1" applyFill="1" applyBorder="1" applyAlignment="1">
      <alignment horizontal="center" vertical="center" wrapText="1"/>
    </xf>
    <xf numFmtId="2" fontId="1" fillId="9" borderId="9" xfId="0" applyNumberFormat="1" applyFont="1" applyFill="1" applyBorder="1" applyAlignment="1">
      <alignment horizontal="center" vertical="center" wrapText="1"/>
    </xf>
    <xf numFmtId="2" fontId="1" fillId="9" borderId="0" xfId="0" applyNumberFormat="1" applyFont="1" applyFill="1" applyBorder="1" applyAlignment="1">
      <alignment horizontal="center" vertical="center" wrapText="1"/>
    </xf>
    <xf numFmtId="2" fontId="1" fillId="9" borderId="14" xfId="0" applyNumberFormat="1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1" fillId="16" borderId="1" xfId="0" applyFont="1" applyFill="1" applyBorder="1" applyAlignment="1">
      <alignment horizontal="left"/>
    </xf>
    <xf numFmtId="0" fontId="2" fillId="12" borderId="17" xfId="0" applyFont="1" applyFill="1" applyBorder="1" applyAlignment="1">
      <alignment horizontal="left"/>
    </xf>
    <xf numFmtId="0" fontId="2" fillId="12" borderId="18" xfId="0" applyFont="1" applyFill="1" applyBorder="1" applyAlignment="1">
      <alignment horizontal="left"/>
    </xf>
    <xf numFmtId="0" fontId="2" fillId="12" borderId="19" xfId="0" applyFont="1" applyFill="1" applyBorder="1" applyAlignment="1">
      <alignment horizontal="left"/>
    </xf>
    <xf numFmtId="2" fontId="1" fillId="9" borderId="10" xfId="0" applyNumberFormat="1" applyFont="1" applyFill="1" applyBorder="1" applyAlignment="1">
      <alignment horizontal="center" vertical="center" wrapText="1"/>
    </xf>
    <xf numFmtId="2" fontId="1" fillId="9" borderId="12" xfId="0" applyNumberFormat="1" applyFont="1" applyFill="1" applyBorder="1" applyAlignment="1">
      <alignment horizontal="center" vertical="center" wrapText="1"/>
    </xf>
    <xf numFmtId="2" fontId="1" fillId="9" borderId="15" xfId="0" applyNumberFormat="1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left"/>
    </xf>
    <xf numFmtId="0" fontId="2" fillId="10" borderId="18" xfId="0" applyFont="1" applyFill="1" applyBorder="1" applyAlignment="1">
      <alignment horizontal="left"/>
    </xf>
    <xf numFmtId="0" fontId="2" fillId="10" borderId="19" xfId="0" applyFont="1" applyFill="1" applyBorder="1" applyAlignment="1">
      <alignment horizontal="left"/>
    </xf>
    <xf numFmtId="0" fontId="2" fillId="11" borderId="17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left"/>
    </xf>
    <xf numFmtId="0" fontId="2" fillId="11" borderId="19" xfId="0" applyFont="1" applyFill="1" applyBorder="1" applyAlignment="1">
      <alignment horizontal="left"/>
    </xf>
    <xf numFmtId="0" fontId="7" fillId="13" borderId="20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/>
    <xf numFmtId="0" fontId="1" fillId="15" borderId="1" xfId="0" applyFont="1" applyFill="1" applyBorder="1" applyAlignment="1">
      <alignment horizontal="left"/>
    </xf>
    <xf numFmtId="0" fontId="7" fillId="21" borderId="28" xfId="0" applyFont="1" applyFill="1" applyBorder="1" applyAlignment="1">
      <alignment horizontal="center" vertical="center" wrapText="1"/>
    </xf>
    <xf numFmtId="0" fontId="7" fillId="21" borderId="30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700"/>
              <a:t>2013 Conductivity &amp; Stage Results: Example Data</a:t>
            </a:r>
          </a:p>
        </c:rich>
      </c:tx>
      <c:layout>
        <c:manualLayout>
          <c:xMode val="edge"/>
          <c:yMode val="edge"/>
          <c:x val="0.17017757968742669"/>
          <c:y val="2.81916087922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75177353767108E-2"/>
          <c:y val="0.15384663538735535"/>
          <c:w val="0.83329329152208031"/>
          <c:h val="0.69551499748033563"/>
        </c:manualLayout>
      </c:layout>
      <c:barChart>
        <c:barDir val="col"/>
        <c:grouping val="clustered"/>
        <c:varyColors val="0"/>
        <c:ser>
          <c:idx val="1"/>
          <c:order val="1"/>
          <c:tx>
            <c:v>Stage</c:v>
          </c:tx>
          <c:spPr>
            <a:solidFill>
              <a:schemeClr val="accent1"/>
            </a:solidFill>
          </c:spPr>
          <c:invertIfNegative val="0"/>
          <c:cat>
            <c:numRef>
              <c:f>'Example Data_2013'!$M$11:$M$62</c:f>
              <c:numCache>
                <c:formatCode>@</c:formatCode>
                <c:ptCount val="52"/>
              </c:numCache>
            </c:numRef>
          </c:cat>
          <c:val>
            <c:numRef>
              <c:f>'Example Data_2013'!$E$11:$E$62</c:f>
              <c:numCache>
                <c:formatCode>0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15</c:v>
                </c:pt>
                <c:pt idx="5">
                  <c:v>18</c:v>
                </c:pt>
                <c:pt idx="6">
                  <c:v>13</c:v>
                </c:pt>
                <c:pt idx="7">
                  <c:v>6.2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11</c:v>
                </c:pt>
                <c:pt idx="15">
                  <c:v>15</c:v>
                </c:pt>
                <c:pt idx="16">
                  <c:v>14</c:v>
                </c:pt>
                <c:pt idx="17">
                  <c:v>12</c:v>
                </c:pt>
                <c:pt idx="18">
                  <c:v>13</c:v>
                </c:pt>
                <c:pt idx="19">
                  <c:v>12</c:v>
                </c:pt>
                <c:pt idx="20">
                  <c:v>7</c:v>
                </c:pt>
                <c:pt idx="21">
                  <c:v>8</c:v>
                </c:pt>
                <c:pt idx="22">
                  <c:v>11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15</c:v>
                </c:pt>
                <c:pt idx="31">
                  <c:v>16</c:v>
                </c:pt>
                <c:pt idx="32">
                  <c:v>13</c:v>
                </c:pt>
                <c:pt idx="33">
                  <c:v>5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15</c:v>
                </c:pt>
                <c:pt idx="38">
                  <c:v>13</c:v>
                </c:pt>
                <c:pt idx="39">
                  <c:v>6</c:v>
                </c:pt>
                <c:pt idx="40">
                  <c:v>8</c:v>
                </c:pt>
                <c:pt idx="41">
                  <c:v>7</c:v>
                </c:pt>
                <c:pt idx="42">
                  <c:v>14</c:v>
                </c:pt>
                <c:pt idx="43">
                  <c:v>8</c:v>
                </c:pt>
                <c:pt idx="44">
                  <c:v>7</c:v>
                </c:pt>
                <c:pt idx="45">
                  <c:v>6</c:v>
                </c:pt>
                <c:pt idx="46">
                  <c:v>9</c:v>
                </c:pt>
                <c:pt idx="47">
                  <c:v>10</c:v>
                </c:pt>
                <c:pt idx="48">
                  <c:v>13</c:v>
                </c:pt>
                <c:pt idx="49">
                  <c:v>13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78624"/>
        <c:axId val="79580160"/>
      </c:barChart>
      <c:lineChart>
        <c:grouping val="standard"/>
        <c:varyColors val="0"/>
        <c:ser>
          <c:idx val="0"/>
          <c:order val="0"/>
          <c:tx>
            <c:v>Conductivity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'Example Data_2013'!$A$11:$A$62</c:f>
              <c:strCache>
                <c:ptCount val="52"/>
                <c:pt idx="0">
                  <c:v>1/1/2013</c:v>
                </c:pt>
                <c:pt idx="1">
                  <c:v>1/9/2013</c:v>
                </c:pt>
                <c:pt idx="2">
                  <c:v>1/16/2013</c:v>
                </c:pt>
                <c:pt idx="3">
                  <c:v>1/24/2013</c:v>
                </c:pt>
                <c:pt idx="4">
                  <c:v>1/30/2013</c:v>
                </c:pt>
                <c:pt idx="5">
                  <c:v>2/6/2013</c:v>
                </c:pt>
                <c:pt idx="6">
                  <c:v>2/14/2013</c:v>
                </c:pt>
                <c:pt idx="7">
                  <c:v>2/20/2013</c:v>
                </c:pt>
                <c:pt idx="8">
                  <c:v>2/28/2013</c:v>
                </c:pt>
                <c:pt idx="9">
                  <c:v>3/6/2013</c:v>
                </c:pt>
                <c:pt idx="10">
                  <c:v>3/13/2013</c:v>
                </c:pt>
                <c:pt idx="11">
                  <c:v>3/19/2013</c:v>
                </c:pt>
                <c:pt idx="12">
                  <c:v>3/26/2013</c:v>
                </c:pt>
                <c:pt idx="13">
                  <c:v>4/3/2013</c:v>
                </c:pt>
                <c:pt idx="14">
                  <c:v>4/10/2013</c:v>
                </c:pt>
                <c:pt idx="15">
                  <c:v>4/17/2013</c:v>
                </c:pt>
                <c:pt idx="16">
                  <c:v>4/24/2013</c:v>
                </c:pt>
                <c:pt idx="17">
                  <c:v>4/30/2013</c:v>
                </c:pt>
                <c:pt idx="18">
                  <c:v>5/9/2013</c:v>
                </c:pt>
                <c:pt idx="19">
                  <c:v>5/15/2013</c:v>
                </c:pt>
                <c:pt idx="20">
                  <c:v>5/22/2013</c:v>
                </c:pt>
                <c:pt idx="21">
                  <c:v>5/29/2013</c:v>
                </c:pt>
                <c:pt idx="22">
                  <c:v>6/3/2013</c:v>
                </c:pt>
                <c:pt idx="23">
                  <c:v>6/12/2013</c:v>
                </c:pt>
                <c:pt idx="24">
                  <c:v>6/19/2013</c:v>
                </c:pt>
                <c:pt idx="25">
                  <c:v>6/26/2013</c:v>
                </c:pt>
                <c:pt idx="26">
                  <c:v>7/3/2013</c:v>
                </c:pt>
                <c:pt idx="27">
                  <c:v>7/9/2013</c:v>
                </c:pt>
                <c:pt idx="28">
                  <c:v>7/17/2013</c:v>
                </c:pt>
                <c:pt idx="29">
                  <c:v>7/24/2013</c:v>
                </c:pt>
                <c:pt idx="30">
                  <c:v>7/31/2013</c:v>
                </c:pt>
                <c:pt idx="31">
                  <c:v>8/7/2013</c:v>
                </c:pt>
                <c:pt idx="32">
                  <c:v>8/14/2013</c:v>
                </c:pt>
                <c:pt idx="33">
                  <c:v>8/20/2013</c:v>
                </c:pt>
                <c:pt idx="34">
                  <c:v>8/28/2013</c:v>
                </c:pt>
                <c:pt idx="35">
                  <c:v>9/3/2013</c:v>
                </c:pt>
                <c:pt idx="36">
                  <c:v>9/10/2013</c:v>
                </c:pt>
                <c:pt idx="37">
                  <c:v>9/18/2013</c:v>
                </c:pt>
                <c:pt idx="38">
                  <c:v>9/25/2013</c:v>
                </c:pt>
                <c:pt idx="39">
                  <c:v>9/30/2013</c:v>
                </c:pt>
                <c:pt idx="40">
                  <c:v>10/8/2013</c:v>
                </c:pt>
                <c:pt idx="41">
                  <c:v>10/14/2013</c:v>
                </c:pt>
                <c:pt idx="42">
                  <c:v>10/21/2013</c:v>
                </c:pt>
                <c:pt idx="43">
                  <c:v>10/28/2013</c:v>
                </c:pt>
                <c:pt idx="44">
                  <c:v>11/7/2013</c:v>
                </c:pt>
                <c:pt idx="45">
                  <c:v>11/13/2013</c:v>
                </c:pt>
                <c:pt idx="46">
                  <c:v>11/19/2013</c:v>
                </c:pt>
                <c:pt idx="47">
                  <c:v>11/26/2013</c:v>
                </c:pt>
                <c:pt idx="48">
                  <c:v>12/3/2013</c:v>
                </c:pt>
                <c:pt idx="49">
                  <c:v>12/9/2013</c:v>
                </c:pt>
                <c:pt idx="50">
                  <c:v>12/18/2013</c:v>
                </c:pt>
                <c:pt idx="51">
                  <c:v>12/26/2013</c:v>
                </c:pt>
              </c:strCache>
            </c:strRef>
          </c:cat>
          <c:val>
            <c:numRef>
              <c:f>'Example Data_2013'!$C$11:$C$62</c:f>
              <c:numCache>
                <c:formatCode>0</c:formatCode>
                <c:ptCount val="52"/>
                <c:pt idx="0">
                  <c:v>220</c:v>
                </c:pt>
                <c:pt idx="1">
                  <c:v>210</c:v>
                </c:pt>
                <c:pt idx="2">
                  <c:v>182</c:v>
                </c:pt>
                <c:pt idx="3">
                  <c:v>169</c:v>
                </c:pt>
                <c:pt idx="4">
                  <c:v>130</c:v>
                </c:pt>
                <c:pt idx="5">
                  <c:v>120</c:v>
                </c:pt>
                <c:pt idx="6">
                  <c:v>168</c:v>
                </c:pt>
                <c:pt idx="7">
                  <c:v>178.9</c:v>
                </c:pt>
                <c:pt idx="8">
                  <c:v>174</c:v>
                </c:pt>
                <c:pt idx="9">
                  <c:v>183</c:v>
                </c:pt>
                <c:pt idx="10">
                  <c:v>156</c:v>
                </c:pt>
                <c:pt idx="11">
                  <c:v>109</c:v>
                </c:pt>
                <c:pt idx="12">
                  <c:v>113</c:v>
                </c:pt>
                <c:pt idx="13">
                  <c:v>109</c:v>
                </c:pt>
                <c:pt idx="14">
                  <c:v>113</c:v>
                </c:pt>
                <c:pt idx="15">
                  <c:v>120</c:v>
                </c:pt>
                <c:pt idx="16">
                  <c:v>130</c:v>
                </c:pt>
                <c:pt idx="17">
                  <c:v>156</c:v>
                </c:pt>
                <c:pt idx="18">
                  <c:v>168</c:v>
                </c:pt>
                <c:pt idx="19">
                  <c:v>169</c:v>
                </c:pt>
                <c:pt idx="20">
                  <c:v>174</c:v>
                </c:pt>
                <c:pt idx="21">
                  <c:v>178</c:v>
                </c:pt>
                <c:pt idx="22">
                  <c:v>182</c:v>
                </c:pt>
                <c:pt idx="23">
                  <c:v>183</c:v>
                </c:pt>
                <c:pt idx="24">
                  <c:v>210</c:v>
                </c:pt>
                <c:pt idx="25">
                  <c:v>220</c:v>
                </c:pt>
                <c:pt idx="26">
                  <c:v>220</c:v>
                </c:pt>
                <c:pt idx="27">
                  <c:v>210</c:v>
                </c:pt>
                <c:pt idx="28">
                  <c:v>182</c:v>
                </c:pt>
                <c:pt idx="29">
                  <c:v>169</c:v>
                </c:pt>
                <c:pt idx="30">
                  <c:v>130</c:v>
                </c:pt>
                <c:pt idx="31">
                  <c:v>120</c:v>
                </c:pt>
                <c:pt idx="32">
                  <c:v>168</c:v>
                </c:pt>
                <c:pt idx="33">
                  <c:v>178</c:v>
                </c:pt>
                <c:pt idx="34">
                  <c:v>174</c:v>
                </c:pt>
                <c:pt idx="35">
                  <c:v>183</c:v>
                </c:pt>
                <c:pt idx="36">
                  <c:v>156</c:v>
                </c:pt>
                <c:pt idx="37">
                  <c:v>109</c:v>
                </c:pt>
                <c:pt idx="38">
                  <c:v>113</c:v>
                </c:pt>
                <c:pt idx="39">
                  <c:v>220</c:v>
                </c:pt>
                <c:pt idx="40">
                  <c:v>210</c:v>
                </c:pt>
                <c:pt idx="41">
                  <c:v>183</c:v>
                </c:pt>
                <c:pt idx="42">
                  <c:v>182</c:v>
                </c:pt>
                <c:pt idx="43">
                  <c:v>178</c:v>
                </c:pt>
                <c:pt idx="44">
                  <c:v>174</c:v>
                </c:pt>
                <c:pt idx="45">
                  <c:v>169</c:v>
                </c:pt>
                <c:pt idx="46">
                  <c:v>168</c:v>
                </c:pt>
                <c:pt idx="47">
                  <c:v>156</c:v>
                </c:pt>
                <c:pt idx="48">
                  <c:v>130</c:v>
                </c:pt>
                <c:pt idx="49">
                  <c:v>120</c:v>
                </c:pt>
                <c:pt idx="50">
                  <c:v>113</c:v>
                </c:pt>
                <c:pt idx="51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62240"/>
        <c:axId val="79564160"/>
      </c:lineChart>
      <c:catAx>
        <c:axId val="79562240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64160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79564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Conductivity (µS/cm)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62240"/>
        <c:crosses val="autoZero"/>
        <c:crossBetween val="between"/>
      </c:valAx>
      <c:catAx>
        <c:axId val="7957862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79580160"/>
        <c:crossesAt val="0"/>
        <c:auto val="1"/>
        <c:lblAlgn val="ctr"/>
        <c:lblOffset val="100"/>
        <c:noMultiLvlLbl val="0"/>
      </c:catAx>
      <c:valAx>
        <c:axId val="79580160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Stage (ft)</a:t>
                </a:r>
              </a:p>
            </c:rich>
          </c:tx>
          <c:layout>
            <c:manualLayout>
              <c:xMode val="edge"/>
              <c:yMode val="edge"/>
              <c:x val="0.95601995096248871"/>
              <c:y val="0.42204879257349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78624"/>
        <c:crosses val="max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34950291207890244"/>
          <c:y val="0.92625635559652586"/>
          <c:w val="0.33830886863153548"/>
          <c:h val="6.489694211185849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Visual Assessment Observations: </a:t>
            </a:r>
            <a:r>
              <a:rPr lang="en-US" baseline="0"/>
              <a:t>Site #4 </a:t>
            </a:r>
            <a:endParaRPr lang="en-US"/>
          </a:p>
        </c:rich>
      </c:tx>
      <c:layout>
        <c:manualLayout>
          <c:xMode val="edge"/>
          <c:yMode val="edge"/>
          <c:x val="0.16191537855520868"/>
          <c:y val="3.14650934119960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('Site #4_2014 Data'!$K$87,'Site #4_2014 Data'!$K$88,'Site #4_2014 Data'!$K$92,'Site #4_2014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#4_2014 Data'!$L$87,'Site #4_2014 Data'!$L$88,'Site #4_2014 Data'!$L$92,'Site #4_2014 Data'!$L$93)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('Site #4_2014 Data'!$K$87,'Site #4_2014 Data'!$K$88,'Site #4_2014 Data'!$K$92,'Site #4_2014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#4_2014 Data'!$M$87,'Site #4_2014 Data'!$M$88,'Site #4_2014 Data'!$M$92,'Site #4_2014 Data'!$M$93)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('Site #4_2014 Data'!$K$87,'Site #4_2014 Data'!$K$88,'Site #4_2014 Data'!$K$92,'Site #4_2014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#4_2014 Data'!$N$87,'Site #4_2014 Data'!$N$88,'Site #4_2014 Data'!$N$92,'Site #4_2014 Data'!$N$93)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('Site #4_2014 Data'!$K$87,'Site #4_2014 Data'!$K$88,'Site #4_2014 Data'!$K$92,'Site #4_2014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#4_2014 Data'!$O$87,'Site #4_2014 Data'!$O$88,'Site #4_2014 Data'!$O$92,'Site #4_2014 Data'!$O$93)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61344"/>
        <c:axId val="83962880"/>
      </c:barChart>
      <c:catAx>
        <c:axId val="839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3962880"/>
        <c:crosses val="autoZero"/>
        <c:auto val="1"/>
        <c:lblAlgn val="ctr"/>
        <c:lblOffset val="100"/>
        <c:noMultiLvlLbl val="0"/>
      </c:catAx>
      <c:valAx>
        <c:axId val="83962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Number of Observations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96134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700"/>
              <a:t>2014 Conductivity &amp; Stage Results: Site #5</a:t>
            </a:r>
          </a:p>
        </c:rich>
      </c:tx>
      <c:layout>
        <c:manualLayout>
          <c:xMode val="edge"/>
          <c:yMode val="edge"/>
          <c:x val="0.17017757968742669"/>
          <c:y val="2.81916087922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75177353767108E-2"/>
          <c:y val="0.15384663538735535"/>
          <c:w val="0.83329329152208031"/>
          <c:h val="0.69551499748033563"/>
        </c:manualLayout>
      </c:layout>
      <c:barChart>
        <c:barDir val="col"/>
        <c:grouping val="clustered"/>
        <c:varyColors val="0"/>
        <c:ser>
          <c:idx val="1"/>
          <c:order val="1"/>
          <c:tx>
            <c:v>Stage</c:v>
          </c:tx>
          <c:spPr>
            <a:solidFill>
              <a:schemeClr val="accent1"/>
            </a:solidFill>
          </c:spPr>
          <c:invertIfNegative val="0"/>
          <c:cat>
            <c:numRef>
              <c:f>'Site #5_2014 Data'!$M$11:$M$62</c:f>
              <c:numCache>
                <c:formatCode>@</c:formatCode>
                <c:ptCount val="52"/>
              </c:numCache>
            </c:numRef>
          </c:cat>
          <c:val>
            <c:numRef>
              <c:f>'Site #5_2014 Data'!$E$11:$E$62</c:f>
              <c:numCache>
                <c:formatCode>0</c:formatCode>
                <c:ptCount val="5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44800"/>
        <c:axId val="84054784"/>
      </c:barChart>
      <c:lineChart>
        <c:grouping val="standard"/>
        <c:varyColors val="0"/>
        <c:ser>
          <c:idx val="0"/>
          <c:order val="0"/>
          <c:tx>
            <c:v>Conductivity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'Site #5_2014 Data'!$A$11:$A$62</c:f>
              <c:numCache>
                <c:formatCode>@</c:formatCode>
                <c:ptCount val="52"/>
              </c:numCache>
            </c:numRef>
          </c:cat>
          <c:val>
            <c:numRef>
              <c:f>'Site #5_2014 Data'!$C$11:$C$62</c:f>
              <c:numCache>
                <c:formatCode>0</c:formatCode>
                <c:ptCount val="5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20224"/>
        <c:axId val="84042880"/>
      </c:lineChart>
      <c:catAx>
        <c:axId val="84020224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42880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84042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Conductivity (µS/cm)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20224"/>
        <c:crosses val="autoZero"/>
        <c:crossBetween val="between"/>
      </c:valAx>
      <c:catAx>
        <c:axId val="8404480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4054784"/>
        <c:crossesAt val="0"/>
        <c:auto val="1"/>
        <c:lblAlgn val="ctr"/>
        <c:lblOffset val="100"/>
        <c:noMultiLvlLbl val="0"/>
      </c:catAx>
      <c:valAx>
        <c:axId val="84054784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Stage (ft)</a:t>
                </a:r>
              </a:p>
            </c:rich>
          </c:tx>
          <c:layout>
            <c:manualLayout>
              <c:xMode val="edge"/>
              <c:yMode val="edge"/>
              <c:x val="0.95601995096248871"/>
              <c:y val="0.42204879257349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44800"/>
        <c:crosses val="max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34950291207890244"/>
          <c:y val="0.92625635559652586"/>
          <c:w val="0.33830886863153548"/>
          <c:h val="6.489694211185849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Visual Assessment Observations: </a:t>
            </a:r>
            <a:r>
              <a:rPr lang="en-US" baseline="0"/>
              <a:t>Site #5 </a:t>
            </a:r>
            <a:endParaRPr lang="en-US"/>
          </a:p>
        </c:rich>
      </c:tx>
      <c:layout>
        <c:manualLayout>
          <c:xMode val="edge"/>
          <c:yMode val="edge"/>
          <c:x val="0.16191537855520868"/>
          <c:y val="3.14650934119960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('Site #5_2014 Data'!$K$87,'Site #5_2014 Data'!$K$88,'Site #5_2014 Data'!$K$92,'Site #5_2014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#5_2014 Data'!$L$87,'Site #5_2014 Data'!$L$88,'Site #5_2014 Data'!$L$92,'Site #5_2014 Data'!$L$93)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('Site #5_2014 Data'!$K$87,'Site #5_2014 Data'!$K$88,'Site #5_2014 Data'!$K$92,'Site #5_2014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#5_2014 Data'!$M$87,'Site #5_2014 Data'!$M$88,'Site #5_2014 Data'!$M$92,'Site #5_2014 Data'!$M$93)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('Site #5_2014 Data'!$K$87,'Site #5_2014 Data'!$K$88,'Site #5_2014 Data'!$K$92,'Site #5_2014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#5_2014 Data'!$N$87,'Site #5_2014 Data'!$N$88,'Site #5_2014 Data'!$N$92,'Site #5_2014 Data'!$N$93)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('Site #5_2014 Data'!$K$87,'Site #5_2014 Data'!$K$88,'Site #5_2014 Data'!$K$92,'Site #5_2014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#5_2014 Data'!$O$87,'Site #5_2014 Data'!$O$88,'Site #5_2014 Data'!$O$92,'Site #5_2014 Data'!$O$93)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64608"/>
        <c:axId val="84166144"/>
      </c:barChart>
      <c:catAx>
        <c:axId val="841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4166144"/>
        <c:crosses val="autoZero"/>
        <c:auto val="1"/>
        <c:lblAlgn val="ctr"/>
        <c:lblOffset val="100"/>
        <c:noMultiLvlLbl val="0"/>
      </c:catAx>
      <c:valAx>
        <c:axId val="84166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Number of Observations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16460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Visual Assessment Observations: </a:t>
            </a:r>
            <a:r>
              <a:rPr lang="en-US" baseline="0"/>
              <a:t>Example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('Example Data_2013'!$K$87,'Example Data_2013'!$K$88,'Example Data_2013'!$K$92,'Example Data_2013'!$K$93)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('Example Data_2013'!$L$87,'Example Data_2013'!$L$88,'Example Data_2013'!$L$92,'Example Data_2013'!$L$93)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('Example Data_2013'!$K$87,'Example Data_2013'!$K$88,'Example Data_2013'!$K$92,'Example Data_2013'!$K$93)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('Example Data_2013'!$M$87,'Example Data_2013'!$M$88,'Example Data_2013'!$M$92,'Example Data_2013'!$M$93)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('Example Data_2013'!$K$87,'Example Data_2013'!$K$88,'Example Data_2013'!$K$92,'Example Data_2013'!$K$93)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('Example Data_2013'!$N$87,'Example Data_2013'!$N$88,'Example Data_2013'!$N$92,'Example Data_2013'!$N$93)</c:f>
              <c:numCache>
                <c:formatCode>0</c:formatCode>
                <c:ptCount val="4"/>
                <c:pt idx="0">
                  <c:v>39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('Example Data_2013'!$K$87,'Example Data_2013'!$K$88,'Example Data_2013'!$K$92,'Example Data_2013'!$K$93)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('Example Data_2013'!$O$87,'Example Data_2013'!$O$88,'Example Data_2013'!$O$92,'Example Data_2013'!$O$93)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99872"/>
        <c:axId val="79605760"/>
      </c:barChart>
      <c:catAx>
        <c:axId val="795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9605760"/>
        <c:crosses val="autoZero"/>
        <c:auto val="1"/>
        <c:lblAlgn val="ctr"/>
        <c:lblOffset val="100"/>
        <c:noMultiLvlLbl val="0"/>
      </c:catAx>
      <c:valAx>
        <c:axId val="79605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Number of Observations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59987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700"/>
              <a:t>2014 Conductivity &amp; Stage Results: Site #1</a:t>
            </a:r>
          </a:p>
        </c:rich>
      </c:tx>
      <c:layout>
        <c:manualLayout>
          <c:xMode val="edge"/>
          <c:yMode val="edge"/>
          <c:x val="0.17017757968742669"/>
          <c:y val="2.81916087922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75177353767108E-2"/>
          <c:y val="0.15384663538735535"/>
          <c:w val="0.83329329152208031"/>
          <c:h val="0.69551499748033563"/>
        </c:manualLayout>
      </c:layout>
      <c:barChart>
        <c:barDir val="col"/>
        <c:grouping val="clustered"/>
        <c:varyColors val="0"/>
        <c:ser>
          <c:idx val="1"/>
          <c:order val="1"/>
          <c:tx>
            <c:v>Stage</c:v>
          </c:tx>
          <c:spPr>
            <a:solidFill>
              <a:schemeClr val="accent1"/>
            </a:solidFill>
          </c:spPr>
          <c:invertIfNegative val="0"/>
          <c:cat>
            <c:numRef>
              <c:f>'Site #1_2014 Data'!$M$11:$M$62</c:f>
              <c:numCache>
                <c:formatCode>@</c:formatCode>
                <c:ptCount val="52"/>
              </c:numCache>
            </c:numRef>
          </c:cat>
          <c:val>
            <c:numRef>
              <c:f>'Site #1_2014 Data'!$E$11:$E$62</c:f>
              <c:numCache>
                <c:formatCode>0</c:formatCode>
                <c:ptCount val="5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25472"/>
        <c:axId val="80027008"/>
      </c:barChart>
      <c:lineChart>
        <c:grouping val="standard"/>
        <c:varyColors val="0"/>
        <c:ser>
          <c:idx val="0"/>
          <c:order val="0"/>
          <c:tx>
            <c:v>Conductivity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'Site #1_2014 Data'!$A$11:$A$62</c:f>
              <c:numCache>
                <c:formatCode>@</c:formatCode>
                <c:ptCount val="52"/>
              </c:numCache>
            </c:numRef>
          </c:cat>
          <c:val>
            <c:numRef>
              <c:f>'Site #1_2014 Data'!$C$11:$C$62</c:f>
              <c:numCache>
                <c:formatCode>0</c:formatCode>
                <c:ptCount val="5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40928"/>
        <c:axId val="80140160"/>
      </c:lineChart>
      <c:catAx>
        <c:axId val="80140928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40160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80140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Conductivity (µS/cm)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40928"/>
        <c:crosses val="autoZero"/>
        <c:crossBetween val="between"/>
      </c:valAx>
      <c:catAx>
        <c:axId val="8002547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0027008"/>
        <c:crossesAt val="0"/>
        <c:auto val="1"/>
        <c:lblAlgn val="ctr"/>
        <c:lblOffset val="100"/>
        <c:noMultiLvlLbl val="0"/>
      </c:catAx>
      <c:valAx>
        <c:axId val="80027008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Stage (ft)</a:t>
                </a:r>
              </a:p>
            </c:rich>
          </c:tx>
          <c:layout>
            <c:manualLayout>
              <c:xMode val="edge"/>
              <c:yMode val="edge"/>
              <c:x val="0.95601995096248871"/>
              <c:y val="0.42204879257349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025472"/>
        <c:crosses val="max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34950291207890244"/>
          <c:y val="0.92625635559652586"/>
          <c:w val="0.33830886863153548"/>
          <c:h val="6.489694211185849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Visual Assessment Observations: </a:t>
            </a:r>
            <a:r>
              <a:rPr lang="en-US" baseline="0"/>
              <a:t>Site #1 </a:t>
            </a:r>
            <a:endParaRPr lang="en-US"/>
          </a:p>
        </c:rich>
      </c:tx>
      <c:layout>
        <c:manualLayout>
          <c:xMode val="edge"/>
          <c:yMode val="edge"/>
          <c:x val="0.16191537855520868"/>
          <c:y val="3.14650934119960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('Site #1_2014 Data'!$K$87,'Site #1_2014 Data'!$K$88,'Site #1_2014 Data'!$K$92,'Site #1_2014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#1_2014 Data'!$L$87,'Site #1_2014 Data'!$L$88,'Site #1_2014 Data'!$L$92,'Site #1_2014 Data'!$L$93)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('Site #1_2014 Data'!$K$87,'Site #1_2014 Data'!$K$88,'Site #1_2014 Data'!$K$92,'Site #1_2014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#1_2014 Data'!$M$87,'Site #1_2014 Data'!$M$88,'Site #1_2014 Data'!$M$92,'Site #1_2014 Data'!$M$93)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('Site #1_2014 Data'!$K$87,'Site #1_2014 Data'!$K$88,'Site #1_2014 Data'!$K$92,'Site #1_2014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#1_2014 Data'!$N$87,'Site #1_2014 Data'!$N$88,'Site #1_2014 Data'!$N$92,'Site #1_2014 Data'!$N$93)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('Site #1_2014 Data'!$K$87,'Site #1_2014 Data'!$K$88,'Site #1_2014 Data'!$K$92,'Site #1_2014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#1_2014 Data'!$O$87,'Site #1_2014 Data'!$O$88,'Site #1_2014 Data'!$O$92,'Site #1_2014 Data'!$O$93)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52608"/>
        <c:axId val="80054144"/>
      </c:barChart>
      <c:catAx>
        <c:axId val="800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0054144"/>
        <c:crosses val="autoZero"/>
        <c:auto val="1"/>
        <c:lblAlgn val="ctr"/>
        <c:lblOffset val="100"/>
        <c:noMultiLvlLbl val="0"/>
      </c:catAx>
      <c:valAx>
        <c:axId val="80054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Number of Observations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05260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700"/>
              <a:t>2014 Conductivity &amp; Stage Results: Site #2</a:t>
            </a:r>
          </a:p>
        </c:rich>
      </c:tx>
      <c:layout>
        <c:manualLayout>
          <c:xMode val="edge"/>
          <c:yMode val="edge"/>
          <c:x val="0.17017757968742669"/>
          <c:y val="2.81916087922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75177353767108E-2"/>
          <c:y val="0.15384663538735535"/>
          <c:w val="0.83329329152208031"/>
          <c:h val="0.69551499748033563"/>
        </c:manualLayout>
      </c:layout>
      <c:barChart>
        <c:barDir val="col"/>
        <c:grouping val="clustered"/>
        <c:varyColors val="0"/>
        <c:ser>
          <c:idx val="1"/>
          <c:order val="1"/>
          <c:tx>
            <c:v>Stage</c:v>
          </c:tx>
          <c:spPr>
            <a:solidFill>
              <a:schemeClr val="accent1"/>
            </a:solidFill>
          </c:spPr>
          <c:invertIfNegative val="0"/>
          <c:cat>
            <c:numRef>
              <c:f>'Example Data_2013'!$M$11:$M$62</c:f>
              <c:numCache>
                <c:formatCode>@</c:formatCode>
                <c:ptCount val="52"/>
              </c:numCache>
            </c:numRef>
          </c:cat>
          <c:val>
            <c:numRef>
              <c:f>'Site #2_2014 Data'!$E$11:$E$62</c:f>
              <c:numCache>
                <c:formatCode>0</c:formatCode>
                <c:ptCount val="5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22560"/>
        <c:axId val="80324096"/>
      </c:barChart>
      <c:lineChart>
        <c:grouping val="standard"/>
        <c:varyColors val="0"/>
        <c:ser>
          <c:idx val="0"/>
          <c:order val="0"/>
          <c:tx>
            <c:v>Conductivity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'Site #2_2014 Data'!$A$11:$A$62</c:f>
              <c:numCache>
                <c:formatCode>@</c:formatCode>
                <c:ptCount val="52"/>
              </c:numCache>
            </c:numRef>
          </c:cat>
          <c:val>
            <c:numRef>
              <c:f>'Site #2_2014 Data'!$C$11:$C$62</c:f>
              <c:numCache>
                <c:formatCode>0</c:formatCode>
                <c:ptCount val="5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8464"/>
        <c:axId val="80320384"/>
      </c:lineChart>
      <c:catAx>
        <c:axId val="80318464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20384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8032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Conductivity (µS/cm)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18464"/>
        <c:crosses val="autoZero"/>
        <c:crossBetween val="between"/>
      </c:valAx>
      <c:catAx>
        <c:axId val="8032256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0324096"/>
        <c:crossesAt val="0"/>
        <c:auto val="1"/>
        <c:lblAlgn val="ctr"/>
        <c:lblOffset val="100"/>
        <c:noMultiLvlLbl val="0"/>
      </c:catAx>
      <c:valAx>
        <c:axId val="80324096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Stage (ft)</a:t>
                </a:r>
              </a:p>
            </c:rich>
          </c:tx>
          <c:layout>
            <c:manualLayout>
              <c:xMode val="edge"/>
              <c:yMode val="edge"/>
              <c:x val="0.95601995096248871"/>
              <c:y val="0.42204879257349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22560"/>
        <c:crosses val="max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34950291207890244"/>
          <c:y val="0.92625635559652586"/>
          <c:w val="0.33830886863153548"/>
          <c:h val="6.489694211185849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Visual Assessment Observations: </a:t>
            </a:r>
            <a:r>
              <a:rPr lang="en-US" baseline="0"/>
              <a:t>Site #2 </a:t>
            </a:r>
            <a:endParaRPr lang="en-US"/>
          </a:p>
        </c:rich>
      </c:tx>
      <c:layout>
        <c:manualLayout>
          <c:xMode val="edge"/>
          <c:yMode val="edge"/>
          <c:x val="0.16191537855520868"/>
          <c:y val="3.14650934119960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('Site #2_2014 Data'!$K$87,'Site #2_2014 Data'!$K$88,'Site #2_2014 Data'!$K$92,'Site #2_2014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#2_2014 Data'!$L$87,'Site #2_2014 Data'!$L$88,'Site #2_2014 Data'!$L$92,'Site #2_2014 Data'!$L$93)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('Site #2_2014 Data'!$K$87,'Site #2_2014 Data'!$K$88,'Site #2_2014 Data'!$K$92,'Site #2_2014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#2_2014 Data'!$M$87,'Site #2_2014 Data'!$M$88,'Site #2_2014 Data'!$M$92,'Site #2_2014 Data'!$M$93)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('Site #2_2014 Data'!$K$87,'Site #2_2014 Data'!$K$88,'Site #2_2014 Data'!$K$92,'Site #2_2014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#2_2014 Data'!$N$87,'Site #2_2014 Data'!$N$88,'Site #2_2014 Data'!$N$92,'Site #2_2014 Data'!$N$93)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('Site #2_2014 Data'!$K$87,'Site #2_2014 Data'!$K$88,'Site #2_2014 Data'!$K$92,'Site #2_2014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#2_2014 Data'!$O$87,'Site #2_2014 Data'!$O$88,'Site #2_2014 Data'!$O$92,'Site #2_2014 Data'!$O$93)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25408"/>
        <c:axId val="80226944"/>
      </c:barChart>
      <c:catAx>
        <c:axId val="802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0226944"/>
        <c:crosses val="autoZero"/>
        <c:auto val="1"/>
        <c:lblAlgn val="ctr"/>
        <c:lblOffset val="100"/>
        <c:noMultiLvlLbl val="0"/>
      </c:catAx>
      <c:valAx>
        <c:axId val="80226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Number of Observations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22540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700"/>
              <a:t>2014 Conductivity &amp; Stage Results: Site #3</a:t>
            </a:r>
          </a:p>
        </c:rich>
      </c:tx>
      <c:layout>
        <c:manualLayout>
          <c:xMode val="edge"/>
          <c:yMode val="edge"/>
          <c:x val="0.17017757968742669"/>
          <c:y val="2.81916087922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75177353767108E-2"/>
          <c:y val="0.15384663538735535"/>
          <c:w val="0.83329329152208031"/>
          <c:h val="0.69551499748033563"/>
        </c:manualLayout>
      </c:layout>
      <c:barChart>
        <c:barDir val="col"/>
        <c:grouping val="clustered"/>
        <c:varyColors val="0"/>
        <c:ser>
          <c:idx val="1"/>
          <c:order val="1"/>
          <c:tx>
            <c:v>Stage</c:v>
          </c:tx>
          <c:spPr>
            <a:solidFill>
              <a:schemeClr val="accent1"/>
            </a:solidFill>
          </c:spPr>
          <c:invertIfNegative val="0"/>
          <c:cat>
            <c:numRef>
              <c:f>'Example Data_2013'!$M$11:$M$62</c:f>
              <c:numCache>
                <c:formatCode>@</c:formatCode>
                <c:ptCount val="52"/>
              </c:numCache>
            </c:numRef>
          </c:cat>
          <c:val>
            <c:numRef>
              <c:f>'Site #3_2014 Data'!$E$11:$E$62</c:f>
              <c:numCache>
                <c:formatCode>0</c:formatCode>
                <c:ptCount val="5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5824"/>
        <c:axId val="80447360"/>
      </c:barChart>
      <c:lineChart>
        <c:grouping val="standard"/>
        <c:varyColors val="0"/>
        <c:ser>
          <c:idx val="0"/>
          <c:order val="0"/>
          <c:tx>
            <c:v>Conductivity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'Site #3_2014 Data'!$A$11:$A$62</c:f>
              <c:numCache>
                <c:formatCode>@</c:formatCode>
                <c:ptCount val="52"/>
              </c:numCache>
            </c:numRef>
          </c:cat>
          <c:val>
            <c:numRef>
              <c:f>'Site #3_2014 Data'!$C$11:$C$62</c:f>
              <c:numCache>
                <c:formatCode>0</c:formatCode>
                <c:ptCount val="5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37632"/>
        <c:axId val="80439552"/>
      </c:lineChart>
      <c:catAx>
        <c:axId val="80437632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439552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80439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Conductivity (µS/cm)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437632"/>
        <c:crosses val="autoZero"/>
        <c:crossBetween val="between"/>
      </c:valAx>
      <c:catAx>
        <c:axId val="8044582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0447360"/>
        <c:crossesAt val="0"/>
        <c:auto val="1"/>
        <c:lblAlgn val="ctr"/>
        <c:lblOffset val="100"/>
        <c:noMultiLvlLbl val="0"/>
      </c:catAx>
      <c:valAx>
        <c:axId val="80447360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Stage (ft)</a:t>
                </a:r>
              </a:p>
            </c:rich>
          </c:tx>
          <c:layout>
            <c:manualLayout>
              <c:xMode val="edge"/>
              <c:yMode val="edge"/>
              <c:x val="0.95601995096248871"/>
              <c:y val="0.42204879257349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445824"/>
        <c:crosses val="max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34950291207890244"/>
          <c:y val="0.92625635559652586"/>
          <c:w val="0.33830886863153548"/>
          <c:h val="6.489694211185849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Visual Assessment Observations: </a:t>
            </a:r>
            <a:r>
              <a:rPr lang="en-US" baseline="0"/>
              <a:t>Site #3 </a:t>
            </a:r>
            <a:endParaRPr lang="en-US"/>
          </a:p>
        </c:rich>
      </c:tx>
      <c:layout>
        <c:manualLayout>
          <c:xMode val="edge"/>
          <c:yMode val="edge"/>
          <c:x val="0.16191537855520868"/>
          <c:y val="3.14650934119960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('Site #3_2014 Data'!$K$87,'Site #3_2014 Data'!$K$88,'Site #3_2014 Data'!$K$92,'Site #3_2014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#3_2014 Data'!$L$87,'Site #3_2014 Data'!$L$88,'Site #3_2014 Data'!$L$92,'Site #3_2014 Data'!$L$93)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('Site #3_2014 Data'!$K$87,'Site #3_2014 Data'!$K$88,'Site #3_2014 Data'!$K$92,'Site #3_2014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#3_2014 Data'!$M$87,'Site #3_2014 Data'!$M$88,'Site #3_2014 Data'!$M$92,'Site #3_2014 Data'!$M$93)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('Site #3_2014 Data'!$K$87,'Site #3_2014 Data'!$K$88,'Site #3_2014 Data'!$K$92,'Site #3_2014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#3_2014 Data'!$N$87,'Site #3_2014 Data'!$N$88,'Site #3_2014 Data'!$N$92,'Site #3_2014 Data'!$N$93)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('Site #3_2014 Data'!$K$87,'Site #3_2014 Data'!$K$88,'Site #3_2014 Data'!$K$92,'Site #3_2014 Data'!$K$93)</c:f>
              <c:strCache>
                <c:ptCount val="4"/>
                <c:pt idx="0">
                  <c:v>No reportable observations</c:v>
                </c:pt>
                <c:pt idx="1">
                  <c:v>Gas related earth disturbances</c:v>
                </c:pt>
                <c:pt idx="2">
                  <c:v>Spills &amp; discharges</c:v>
                </c:pt>
                <c:pt idx="3">
                  <c:v>Gas migration &amp; leakages</c:v>
                </c:pt>
              </c:strCache>
            </c:strRef>
          </c:cat>
          <c:val>
            <c:numRef>
              <c:f>('Site #3_2014 Data'!$O$87,'Site #3_2014 Data'!$O$88,'Site #3_2014 Data'!$O$92,'Site #3_2014 Data'!$O$93)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03936"/>
        <c:axId val="80505472"/>
      </c:barChart>
      <c:catAx>
        <c:axId val="805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0505472"/>
        <c:crosses val="autoZero"/>
        <c:auto val="1"/>
        <c:lblAlgn val="ctr"/>
        <c:lblOffset val="100"/>
        <c:noMultiLvlLbl val="0"/>
      </c:catAx>
      <c:valAx>
        <c:axId val="80505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Number of Observations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50393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700"/>
              <a:t>2014 Conductivity &amp; Stage Results: Site #4</a:t>
            </a:r>
          </a:p>
        </c:rich>
      </c:tx>
      <c:layout>
        <c:manualLayout>
          <c:xMode val="edge"/>
          <c:yMode val="edge"/>
          <c:x val="0.17017757968742669"/>
          <c:y val="2.81916087922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75177353767108E-2"/>
          <c:y val="0.15384663538735535"/>
          <c:w val="0.83329329152208031"/>
          <c:h val="0.69551499748033563"/>
        </c:manualLayout>
      </c:layout>
      <c:barChart>
        <c:barDir val="col"/>
        <c:grouping val="clustered"/>
        <c:varyColors val="0"/>
        <c:ser>
          <c:idx val="1"/>
          <c:order val="1"/>
          <c:tx>
            <c:v>Stage</c:v>
          </c:tx>
          <c:spPr>
            <a:solidFill>
              <a:schemeClr val="accent1"/>
            </a:solidFill>
          </c:spPr>
          <c:invertIfNegative val="0"/>
          <c:cat>
            <c:numRef>
              <c:f>'Site #4_2014 Data'!$M$11:$M$62</c:f>
              <c:numCache>
                <c:formatCode>@</c:formatCode>
                <c:ptCount val="52"/>
              </c:numCache>
            </c:numRef>
          </c:cat>
          <c:val>
            <c:numRef>
              <c:f>'Site #4_2014 Data'!$E$11:$E$62</c:f>
              <c:numCache>
                <c:formatCode>0</c:formatCode>
                <c:ptCount val="5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84768"/>
        <c:axId val="80386304"/>
      </c:barChart>
      <c:lineChart>
        <c:grouping val="standard"/>
        <c:varyColors val="0"/>
        <c:ser>
          <c:idx val="0"/>
          <c:order val="0"/>
          <c:tx>
            <c:v>Conductivity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'Site #4_2014 Data'!$A$11:$A$62</c:f>
              <c:numCache>
                <c:formatCode>@</c:formatCode>
                <c:ptCount val="52"/>
              </c:numCache>
            </c:numRef>
          </c:cat>
          <c:val>
            <c:numRef>
              <c:f>'Site #4_2014 Data'!$C$11:$C$62</c:f>
              <c:numCache>
                <c:formatCode>0</c:formatCode>
                <c:ptCount val="5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76576"/>
        <c:axId val="80378496"/>
      </c:lineChart>
      <c:catAx>
        <c:axId val="80376576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78496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80378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Conductivity (µS/cm)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76576"/>
        <c:crosses val="autoZero"/>
        <c:crossBetween val="between"/>
      </c:valAx>
      <c:catAx>
        <c:axId val="8038476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0386304"/>
        <c:crossesAt val="0"/>
        <c:auto val="1"/>
        <c:lblAlgn val="ctr"/>
        <c:lblOffset val="100"/>
        <c:noMultiLvlLbl val="0"/>
      </c:catAx>
      <c:valAx>
        <c:axId val="80386304"/>
        <c:scaling>
          <c:orientation val="minMax"/>
          <c:max val="2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Stage (ft)</a:t>
                </a:r>
              </a:p>
            </c:rich>
          </c:tx>
          <c:layout>
            <c:manualLayout>
              <c:xMode val="edge"/>
              <c:yMode val="edge"/>
              <c:x val="0.95601995096248871"/>
              <c:y val="0.42204879257349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84768"/>
        <c:crosses val="max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34950291207890244"/>
          <c:y val="0.92625635559652586"/>
          <c:w val="0.33830886863153548"/>
          <c:h val="6.489694211185849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35719</xdr:colOff>
      <xdr:row>81</xdr:row>
      <xdr:rowOff>180975</xdr:rowOff>
    </xdr:to>
    <xdr:graphicFrame macro="">
      <xdr:nvGraphicFramePr>
        <xdr:cNvPr id="10465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17</xdr:col>
      <xdr:colOff>0</xdr:colOff>
      <xdr:row>81</xdr:row>
      <xdr:rowOff>180975</xdr:rowOff>
    </xdr:to>
    <xdr:graphicFrame macro="">
      <xdr:nvGraphicFramePr>
        <xdr:cNvPr id="104658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9525</xdr:rowOff>
    </xdr:from>
    <xdr:to>
      <xdr:col>7</xdr:col>
      <xdr:colOff>0</xdr:colOff>
      <xdr:row>82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64</xdr:row>
      <xdr:rowOff>180975</xdr:rowOff>
    </xdr:from>
    <xdr:to>
      <xdr:col>17</xdr:col>
      <xdr:colOff>9525</xdr:colOff>
      <xdr:row>81</xdr:row>
      <xdr:rowOff>171450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9525</xdr:rowOff>
    </xdr:from>
    <xdr:to>
      <xdr:col>7</xdr:col>
      <xdr:colOff>0</xdr:colOff>
      <xdr:row>82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64</xdr:row>
      <xdr:rowOff>180975</xdr:rowOff>
    </xdr:from>
    <xdr:to>
      <xdr:col>17</xdr:col>
      <xdr:colOff>9525</xdr:colOff>
      <xdr:row>81</xdr:row>
      <xdr:rowOff>171450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9525</xdr:rowOff>
    </xdr:from>
    <xdr:to>
      <xdr:col>7</xdr:col>
      <xdr:colOff>0</xdr:colOff>
      <xdr:row>82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64</xdr:row>
      <xdr:rowOff>180975</xdr:rowOff>
    </xdr:from>
    <xdr:to>
      <xdr:col>17</xdr:col>
      <xdr:colOff>9525</xdr:colOff>
      <xdr:row>81</xdr:row>
      <xdr:rowOff>171450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9525</xdr:rowOff>
    </xdr:from>
    <xdr:to>
      <xdr:col>7</xdr:col>
      <xdr:colOff>0</xdr:colOff>
      <xdr:row>82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64</xdr:row>
      <xdr:rowOff>180975</xdr:rowOff>
    </xdr:from>
    <xdr:to>
      <xdr:col>17</xdr:col>
      <xdr:colOff>9525</xdr:colOff>
      <xdr:row>81</xdr:row>
      <xdr:rowOff>171450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9525</xdr:rowOff>
    </xdr:from>
    <xdr:to>
      <xdr:col>7</xdr:col>
      <xdr:colOff>0</xdr:colOff>
      <xdr:row>82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64</xdr:row>
      <xdr:rowOff>180975</xdr:rowOff>
    </xdr:from>
    <xdr:to>
      <xdr:col>17</xdr:col>
      <xdr:colOff>9525</xdr:colOff>
      <xdr:row>81</xdr:row>
      <xdr:rowOff>171450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I96"/>
  <sheetViews>
    <sheetView zoomScale="80" zoomScaleNormal="80" workbookViewId="0">
      <selection activeCell="C1" sqref="C1"/>
    </sheetView>
  </sheetViews>
  <sheetFormatPr defaultColWidth="8.85546875" defaultRowHeight="15" x14ac:dyDescent="0.25"/>
  <cols>
    <col min="1" max="1" width="12.7109375" style="32" customWidth="1"/>
    <col min="2" max="2" width="13.140625" style="12" customWidth="1"/>
    <col min="3" max="3" width="12.7109375" style="10" customWidth="1"/>
    <col min="4" max="4" width="12.7109375" style="7" customWidth="1"/>
    <col min="5" max="5" width="12.7109375" style="2" customWidth="1"/>
    <col min="6" max="10" width="12.7109375" style="7" customWidth="1"/>
    <col min="11" max="34" width="12.7109375" style="3" customWidth="1"/>
    <col min="36" max="16384" width="8.85546875" style="3"/>
  </cols>
  <sheetData>
    <row r="1" spans="1:35" x14ac:dyDescent="0.25">
      <c r="A1" s="44" t="s">
        <v>14</v>
      </c>
      <c r="B1" s="45"/>
      <c r="C1" s="46" t="s">
        <v>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5" x14ac:dyDescent="0.25">
      <c r="A2" s="49" t="s">
        <v>15</v>
      </c>
      <c r="B2" s="40"/>
      <c r="C2" s="41" t="s">
        <v>10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50"/>
    </row>
    <row r="3" spans="1:35" x14ac:dyDescent="0.25">
      <c r="A3" s="49" t="s">
        <v>8</v>
      </c>
      <c r="B3" s="40"/>
      <c r="C3" s="43">
        <v>40.718943699999997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50"/>
    </row>
    <row r="4" spans="1:35" ht="15" customHeight="1" x14ac:dyDescent="0.25">
      <c r="A4" s="49" t="s">
        <v>4</v>
      </c>
      <c r="B4" s="40"/>
      <c r="C4" s="43" t="s">
        <v>11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50"/>
    </row>
    <row r="5" spans="1:35" ht="15" customHeight="1" thickBot="1" x14ac:dyDescent="0.3">
      <c r="A5" s="51" t="s">
        <v>9</v>
      </c>
      <c r="B5" s="52"/>
      <c r="C5" s="53" t="s"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6" spans="1:35" ht="15" customHeight="1" thickBot="1" x14ac:dyDescent="0.3"/>
    <row r="7" spans="1:35" s="31" customFormat="1" ht="15" customHeight="1" thickBot="1" x14ac:dyDescent="0.25">
      <c r="A7" s="33" t="s">
        <v>135</v>
      </c>
      <c r="B7" s="23"/>
      <c r="C7" s="24"/>
      <c r="D7" s="25"/>
      <c r="E7" s="26"/>
      <c r="F7" s="25"/>
      <c r="G7" s="27"/>
      <c r="H7" s="38" t="s">
        <v>120</v>
      </c>
      <c r="I7" s="39"/>
      <c r="J7" s="39"/>
      <c r="K7" s="22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15.75" customHeight="1" x14ac:dyDescent="0.25">
      <c r="A8" s="82" t="s">
        <v>41</v>
      </c>
      <c r="B8" s="85" t="s">
        <v>42</v>
      </c>
      <c r="C8" s="57" t="s">
        <v>43</v>
      </c>
      <c r="D8" s="57" t="s">
        <v>44</v>
      </c>
      <c r="E8" s="57" t="s">
        <v>129</v>
      </c>
      <c r="F8" s="57" t="s">
        <v>45</v>
      </c>
      <c r="G8" s="77" t="s">
        <v>46</v>
      </c>
      <c r="H8" s="90" t="s">
        <v>131</v>
      </c>
      <c r="I8" s="93" t="s">
        <v>132</v>
      </c>
      <c r="J8" s="106" t="s">
        <v>133</v>
      </c>
      <c r="K8" s="66" t="s">
        <v>47</v>
      </c>
      <c r="L8" s="60" t="s">
        <v>51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63" t="s">
        <v>60</v>
      </c>
      <c r="Y8" s="64"/>
      <c r="Z8" s="64"/>
      <c r="AA8" s="64"/>
      <c r="AB8" s="65"/>
      <c r="AC8" s="123" t="s">
        <v>61</v>
      </c>
      <c r="AD8" s="124"/>
      <c r="AE8" s="115" t="s">
        <v>63</v>
      </c>
      <c r="AF8" s="115" t="s">
        <v>50</v>
      </c>
      <c r="AG8" s="115" t="s">
        <v>62</v>
      </c>
      <c r="AH8" s="118" t="s">
        <v>48</v>
      </c>
    </row>
    <row r="9" spans="1:35" s="1" customFormat="1" ht="15" customHeight="1" x14ac:dyDescent="0.25">
      <c r="A9" s="83"/>
      <c r="B9" s="86"/>
      <c r="C9" s="86"/>
      <c r="D9" s="58"/>
      <c r="E9" s="58"/>
      <c r="F9" s="58"/>
      <c r="G9" s="78"/>
      <c r="H9" s="91"/>
      <c r="I9" s="94"/>
      <c r="J9" s="107"/>
      <c r="K9" s="67"/>
      <c r="L9" s="69" t="s">
        <v>31</v>
      </c>
      <c r="M9" s="70"/>
      <c r="N9" s="71"/>
      <c r="O9" s="72" t="s">
        <v>37</v>
      </c>
      <c r="P9" s="73"/>
      <c r="Q9" s="73"/>
      <c r="R9" s="73"/>
      <c r="S9" s="73"/>
      <c r="T9" s="74" t="s">
        <v>38</v>
      </c>
      <c r="U9" s="75"/>
      <c r="V9" s="75"/>
      <c r="W9" s="76"/>
      <c r="X9" s="80" t="s">
        <v>20</v>
      </c>
      <c r="Y9" s="80" t="s">
        <v>21</v>
      </c>
      <c r="Z9" s="80" t="s">
        <v>22</v>
      </c>
      <c r="AA9" s="80" t="s">
        <v>23</v>
      </c>
      <c r="AB9" s="80" t="s">
        <v>24</v>
      </c>
      <c r="AC9" s="125" t="s">
        <v>25</v>
      </c>
      <c r="AD9" s="125" t="s">
        <v>40</v>
      </c>
      <c r="AE9" s="116"/>
      <c r="AF9" s="116"/>
      <c r="AG9" s="116"/>
      <c r="AH9" s="119"/>
    </row>
    <row r="10" spans="1:35" s="1" customFormat="1" ht="39" thickBot="1" x14ac:dyDescent="0.3">
      <c r="A10" s="84"/>
      <c r="B10" s="87"/>
      <c r="C10" s="87"/>
      <c r="D10" s="59"/>
      <c r="E10" s="59"/>
      <c r="F10" s="59"/>
      <c r="G10" s="79"/>
      <c r="H10" s="92"/>
      <c r="I10" s="95"/>
      <c r="J10" s="108"/>
      <c r="K10" s="68"/>
      <c r="L10" s="15" t="s">
        <v>26</v>
      </c>
      <c r="M10" s="15" t="s">
        <v>21</v>
      </c>
      <c r="N10" s="15" t="s">
        <v>27</v>
      </c>
      <c r="O10" s="16" t="s">
        <v>32</v>
      </c>
      <c r="P10" s="16" t="s">
        <v>33</v>
      </c>
      <c r="Q10" s="16" t="s">
        <v>34</v>
      </c>
      <c r="R10" s="16" t="s">
        <v>35</v>
      </c>
      <c r="S10" s="16" t="s">
        <v>36</v>
      </c>
      <c r="T10" s="17" t="s">
        <v>28</v>
      </c>
      <c r="U10" s="17" t="s">
        <v>29</v>
      </c>
      <c r="V10" s="17" t="s">
        <v>39</v>
      </c>
      <c r="W10" s="17" t="s">
        <v>30</v>
      </c>
      <c r="X10" s="81"/>
      <c r="Y10" s="81"/>
      <c r="Z10" s="81"/>
      <c r="AA10" s="81"/>
      <c r="AB10" s="81"/>
      <c r="AC10" s="126"/>
      <c r="AD10" s="126"/>
      <c r="AE10" s="117"/>
      <c r="AF10" s="117"/>
      <c r="AG10" s="117"/>
      <c r="AH10" s="120"/>
    </row>
    <row r="11" spans="1:35" x14ac:dyDescent="0.25">
      <c r="A11" s="32" t="s">
        <v>68</v>
      </c>
      <c r="B11" s="6" t="s">
        <v>18</v>
      </c>
      <c r="C11" s="9">
        <v>220</v>
      </c>
      <c r="D11" s="9">
        <v>150</v>
      </c>
      <c r="E11" s="9">
        <v>5</v>
      </c>
      <c r="F11" s="9" t="s">
        <v>5</v>
      </c>
      <c r="G11" s="11">
        <v>1</v>
      </c>
      <c r="H11" s="11" t="s">
        <v>121</v>
      </c>
      <c r="I11" s="11" t="s">
        <v>123</v>
      </c>
      <c r="J11" s="11" t="s">
        <v>123</v>
      </c>
      <c r="K11" s="18" t="s">
        <v>49</v>
      </c>
      <c r="L11" s="19"/>
      <c r="M11" s="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ht="15" customHeight="1" x14ac:dyDescent="0.25">
      <c r="A12" s="32" t="s">
        <v>69</v>
      </c>
      <c r="B12" s="13" t="s">
        <v>18</v>
      </c>
      <c r="C12" s="9">
        <v>210</v>
      </c>
      <c r="D12" s="9">
        <v>140</v>
      </c>
      <c r="E12" s="9">
        <v>4</v>
      </c>
      <c r="F12" s="9" t="s">
        <v>6</v>
      </c>
      <c r="G12" s="11">
        <v>0.75</v>
      </c>
      <c r="H12" s="11" t="s">
        <v>122</v>
      </c>
      <c r="I12" s="11" t="s">
        <v>123</v>
      </c>
      <c r="J12" s="11" t="s">
        <v>123</v>
      </c>
      <c r="K12" s="18" t="s">
        <v>49</v>
      </c>
      <c r="L12" s="19"/>
      <c r="M12" s="1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</row>
    <row r="13" spans="1:35" ht="15" customHeight="1" x14ac:dyDescent="0.25">
      <c r="A13" s="32" t="s">
        <v>70</v>
      </c>
      <c r="B13" s="13" t="s">
        <v>17</v>
      </c>
      <c r="C13" s="9">
        <v>182</v>
      </c>
      <c r="D13" s="9">
        <v>120</v>
      </c>
      <c r="E13" s="9">
        <v>10</v>
      </c>
      <c r="F13" s="9" t="s">
        <v>5</v>
      </c>
      <c r="G13" s="11">
        <v>0.75</v>
      </c>
      <c r="H13" s="11" t="s">
        <v>134</v>
      </c>
      <c r="I13" s="11" t="s">
        <v>123</v>
      </c>
      <c r="J13" s="11" t="s">
        <v>123</v>
      </c>
      <c r="K13" s="18" t="s">
        <v>49</v>
      </c>
      <c r="L13" s="19"/>
      <c r="M13" s="1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</row>
    <row r="14" spans="1:35" x14ac:dyDescent="0.25">
      <c r="A14" s="32" t="s">
        <v>71</v>
      </c>
      <c r="B14" s="6" t="s">
        <v>17</v>
      </c>
      <c r="C14" s="9">
        <v>169</v>
      </c>
      <c r="D14" s="9">
        <v>110</v>
      </c>
      <c r="E14" s="9">
        <v>11</v>
      </c>
      <c r="F14" s="9" t="s">
        <v>6</v>
      </c>
      <c r="G14" s="11">
        <v>0.75</v>
      </c>
      <c r="H14" s="11" t="s">
        <v>121</v>
      </c>
      <c r="I14" s="11" t="s">
        <v>123</v>
      </c>
      <c r="J14" s="11" t="s">
        <v>123</v>
      </c>
      <c r="K14" s="18" t="s">
        <v>49</v>
      </c>
      <c r="L14" s="19"/>
      <c r="M14" s="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</row>
    <row r="15" spans="1:35" x14ac:dyDescent="0.25">
      <c r="A15" s="32" t="s">
        <v>72</v>
      </c>
      <c r="B15" s="13" t="s">
        <v>17</v>
      </c>
      <c r="C15" s="9">
        <v>130</v>
      </c>
      <c r="D15" s="9">
        <v>90</v>
      </c>
      <c r="E15" s="9">
        <v>15</v>
      </c>
      <c r="F15" s="9" t="s">
        <v>5</v>
      </c>
      <c r="G15" s="11">
        <v>0.5</v>
      </c>
      <c r="H15" s="11" t="s">
        <v>122</v>
      </c>
      <c r="I15" s="11" t="s">
        <v>123</v>
      </c>
      <c r="J15" s="11" t="s">
        <v>123</v>
      </c>
      <c r="K15" s="18" t="s">
        <v>49</v>
      </c>
      <c r="L15" s="19"/>
      <c r="M15" s="1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</row>
    <row r="16" spans="1:35" x14ac:dyDescent="0.25">
      <c r="A16" s="32" t="s">
        <v>73</v>
      </c>
      <c r="B16" s="6" t="s">
        <v>17</v>
      </c>
      <c r="C16" s="9">
        <v>120</v>
      </c>
      <c r="D16" s="9">
        <v>80</v>
      </c>
      <c r="E16" s="9">
        <v>18</v>
      </c>
      <c r="F16" s="9" t="s">
        <v>6</v>
      </c>
      <c r="G16" s="11">
        <v>1</v>
      </c>
      <c r="H16" s="11" t="s">
        <v>122</v>
      </c>
      <c r="I16" s="11" t="s">
        <v>123</v>
      </c>
      <c r="J16" s="11" t="s">
        <v>123</v>
      </c>
      <c r="K16" s="18" t="s">
        <v>49</v>
      </c>
      <c r="L16" s="19"/>
      <c r="M16" s="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1:35" x14ac:dyDescent="0.25">
      <c r="A17" s="32" t="s">
        <v>74</v>
      </c>
      <c r="B17" s="13" t="s">
        <v>19</v>
      </c>
      <c r="C17" s="9">
        <v>168</v>
      </c>
      <c r="D17" s="9">
        <v>110</v>
      </c>
      <c r="E17" s="9">
        <v>13</v>
      </c>
      <c r="F17" s="9" t="s">
        <v>5</v>
      </c>
      <c r="G17" s="11">
        <v>1</v>
      </c>
      <c r="H17" s="11" t="s">
        <v>122</v>
      </c>
      <c r="I17" s="11" t="s">
        <v>123</v>
      </c>
      <c r="J17" s="11" t="s">
        <v>123</v>
      </c>
      <c r="K17" s="18" t="s">
        <v>49</v>
      </c>
      <c r="L17" s="19"/>
      <c r="M17" s="1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</row>
    <row r="18" spans="1:35" x14ac:dyDescent="0.25">
      <c r="A18" s="32" t="s">
        <v>75</v>
      </c>
      <c r="B18" s="13" t="s">
        <v>18</v>
      </c>
      <c r="C18" s="9">
        <v>178.9</v>
      </c>
      <c r="D18" s="9">
        <v>120.1</v>
      </c>
      <c r="E18" s="9">
        <v>6.2</v>
      </c>
      <c r="F18" s="9" t="s">
        <v>6</v>
      </c>
      <c r="G18" s="11">
        <v>0.75</v>
      </c>
      <c r="H18" s="11" t="s">
        <v>122</v>
      </c>
      <c r="I18" s="11" t="s">
        <v>123</v>
      </c>
      <c r="J18" s="11" t="s">
        <v>123</v>
      </c>
      <c r="K18" s="18" t="s">
        <v>49</v>
      </c>
      <c r="L18" s="19"/>
      <c r="M18" s="1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</row>
    <row r="19" spans="1:35" x14ac:dyDescent="0.25">
      <c r="A19" s="32" t="s">
        <v>76</v>
      </c>
      <c r="B19" s="13" t="s">
        <v>18</v>
      </c>
      <c r="C19" s="9">
        <v>174</v>
      </c>
      <c r="D19" s="9">
        <v>120</v>
      </c>
      <c r="E19" s="9">
        <v>7</v>
      </c>
      <c r="F19" s="9" t="s">
        <v>5</v>
      </c>
      <c r="G19" s="11">
        <v>0.75</v>
      </c>
      <c r="H19" s="11" t="s">
        <v>122</v>
      </c>
      <c r="I19" s="11" t="s">
        <v>123</v>
      </c>
      <c r="J19" s="11" t="s">
        <v>123</v>
      </c>
      <c r="K19" s="19" t="s">
        <v>49</v>
      </c>
      <c r="L19" s="19"/>
      <c r="M19" s="1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1:35" x14ac:dyDescent="0.25">
      <c r="A20" s="32" t="s">
        <v>77</v>
      </c>
      <c r="B20" s="13" t="s">
        <v>17</v>
      </c>
      <c r="C20" s="9">
        <v>183</v>
      </c>
      <c r="D20" s="9">
        <v>120</v>
      </c>
      <c r="E20" s="9">
        <v>9</v>
      </c>
      <c r="F20" s="9" t="s">
        <v>6</v>
      </c>
      <c r="G20" s="11">
        <v>1</v>
      </c>
      <c r="H20" s="11" t="s">
        <v>122</v>
      </c>
      <c r="I20" s="11" t="s">
        <v>123</v>
      </c>
      <c r="J20" s="11" t="s">
        <v>123</v>
      </c>
      <c r="K20" s="19" t="s">
        <v>49</v>
      </c>
      <c r="L20" s="19"/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</row>
    <row r="21" spans="1:35" x14ac:dyDescent="0.25">
      <c r="A21" s="32" t="s">
        <v>78</v>
      </c>
      <c r="B21" s="13" t="s">
        <v>17</v>
      </c>
      <c r="C21" s="9">
        <v>156</v>
      </c>
      <c r="D21" s="9">
        <v>110</v>
      </c>
      <c r="E21" s="9">
        <v>11</v>
      </c>
      <c r="F21" s="9" t="s">
        <v>5</v>
      </c>
      <c r="G21" s="11">
        <v>1</v>
      </c>
      <c r="H21" s="11" t="s">
        <v>121</v>
      </c>
      <c r="I21" s="11" t="s">
        <v>126</v>
      </c>
      <c r="J21" s="11" t="s">
        <v>126</v>
      </c>
      <c r="K21" s="19" t="s">
        <v>49</v>
      </c>
      <c r="L21" s="19"/>
      <c r="M21" s="1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</row>
    <row r="22" spans="1:35" x14ac:dyDescent="0.25">
      <c r="A22" s="32" t="s">
        <v>79</v>
      </c>
      <c r="B22" s="13" t="s">
        <v>17</v>
      </c>
      <c r="C22" s="9">
        <v>109</v>
      </c>
      <c r="D22" s="9">
        <v>70</v>
      </c>
      <c r="E22" s="9">
        <v>14</v>
      </c>
      <c r="F22" s="9" t="s">
        <v>6</v>
      </c>
      <c r="G22" s="11">
        <v>1</v>
      </c>
      <c r="H22" s="11" t="s">
        <v>134</v>
      </c>
      <c r="I22" s="11" t="s">
        <v>123</v>
      </c>
      <c r="J22" s="11" t="s">
        <v>123</v>
      </c>
      <c r="K22" s="19" t="s">
        <v>49</v>
      </c>
      <c r="L22" s="19"/>
      <c r="M22" s="1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x14ac:dyDescent="0.25">
      <c r="A23" s="32" t="s">
        <v>80</v>
      </c>
      <c r="B23" s="6" t="s">
        <v>17</v>
      </c>
      <c r="C23" s="9">
        <v>113</v>
      </c>
      <c r="D23" s="9">
        <v>70</v>
      </c>
      <c r="E23" s="9">
        <v>11</v>
      </c>
      <c r="F23" s="9" t="s">
        <v>5</v>
      </c>
      <c r="G23" s="11">
        <v>0.5</v>
      </c>
      <c r="H23" s="11" t="s">
        <v>134</v>
      </c>
      <c r="I23" s="11" t="s">
        <v>123</v>
      </c>
      <c r="J23" s="11" t="s">
        <v>123</v>
      </c>
      <c r="K23" s="19"/>
      <c r="L23" s="19" t="s">
        <v>49</v>
      </c>
      <c r="M23" s="6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 t="s">
        <v>5</v>
      </c>
      <c r="AG23" s="19" t="s">
        <v>5</v>
      </c>
      <c r="AH23" s="21" t="s">
        <v>64</v>
      </c>
      <c r="AI23" s="20"/>
    </row>
    <row r="24" spans="1:35" x14ac:dyDescent="0.25">
      <c r="A24" s="32" t="s">
        <v>81</v>
      </c>
      <c r="B24" s="6" t="s">
        <v>19</v>
      </c>
      <c r="C24" s="9">
        <v>109</v>
      </c>
      <c r="D24" s="9">
        <v>70</v>
      </c>
      <c r="E24" s="9">
        <v>15</v>
      </c>
      <c r="F24" s="9" t="s">
        <v>6</v>
      </c>
      <c r="G24" s="11">
        <v>0.75</v>
      </c>
      <c r="H24" s="11" t="s">
        <v>134</v>
      </c>
      <c r="I24" s="11" t="s">
        <v>123</v>
      </c>
      <c r="J24" s="11" t="s">
        <v>123</v>
      </c>
      <c r="K24" s="19"/>
      <c r="L24" s="19" t="s">
        <v>49</v>
      </c>
      <c r="M24" s="6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 t="s">
        <v>5</v>
      </c>
      <c r="AG24" s="19" t="s">
        <v>5</v>
      </c>
      <c r="AH24" s="21" t="s">
        <v>64</v>
      </c>
      <c r="AI24" s="20"/>
    </row>
    <row r="25" spans="1:35" x14ac:dyDescent="0.25">
      <c r="A25" s="32" t="s">
        <v>82</v>
      </c>
      <c r="B25" s="6" t="s">
        <v>19</v>
      </c>
      <c r="C25" s="9">
        <v>113</v>
      </c>
      <c r="D25" s="9">
        <v>70</v>
      </c>
      <c r="E25" s="9">
        <v>11</v>
      </c>
      <c r="F25" s="9" t="s">
        <v>5</v>
      </c>
      <c r="G25" s="11">
        <v>0.75</v>
      </c>
      <c r="H25" s="11" t="s">
        <v>122</v>
      </c>
      <c r="I25" s="11" t="s">
        <v>126</v>
      </c>
      <c r="J25" s="11" t="s">
        <v>126</v>
      </c>
      <c r="K25" s="19"/>
      <c r="L25" s="19" t="s">
        <v>49</v>
      </c>
      <c r="M25" s="6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 t="s">
        <v>5</v>
      </c>
      <c r="AG25" s="19" t="s">
        <v>5</v>
      </c>
      <c r="AH25" s="21" t="s">
        <v>64</v>
      </c>
      <c r="AI25" s="20"/>
    </row>
    <row r="26" spans="1:35" x14ac:dyDescent="0.25">
      <c r="A26" s="32" t="s">
        <v>83</v>
      </c>
      <c r="B26" s="6" t="s">
        <v>18</v>
      </c>
      <c r="C26" s="9">
        <v>120</v>
      </c>
      <c r="D26" s="9">
        <v>80</v>
      </c>
      <c r="E26" s="9">
        <v>15</v>
      </c>
      <c r="F26" s="9" t="s">
        <v>6</v>
      </c>
      <c r="G26" s="11">
        <v>0.75</v>
      </c>
      <c r="H26" s="11" t="s">
        <v>122</v>
      </c>
      <c r="I26" s="11" t="s">
        <v>124</v>
      </c>
      <c r="J26" s="11" t="s">
        <v>127</v>
      </c>
      <c r="K26" s="19"/>
      <c r="L26" s="19"/>
      <c r="M26" s="6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 t="s">
        <v>49</v>
      </c>
      <c r="AA26" s="19"/>
      <c r="AB26" s="19"/>
      <c r="AC26" s="19"/>
      <c r="AD26" s="19"/>
      <c r="AE26" s="19" t="s">
        <v>6</v>
      </c>
      <c r="AF26" s="19" t="s">
        <v>5</v>
      </c>
      <c r="AG26" s="19" t="s">
        <v>5</v>
      </c>
      <c r="AH26" s="21" t="s">
        <v>64</v>
      </c>
      <c r="AI26" s="20"/>
    </row>
    <row r="27" spans="1:35" x14ac:dyDescent="0.25">
      <c r="A27" s="32" t="s">
        <v>84</v>
      </c>
      <c r="B27" s="13" t="s">
        <v>18</v>
      </c>
      <c r="C27" s="9">
        <v>130</v>
      </c>
      <c r="D27" s="9">
        <v>90</v>
      </c>
      <c r="E27" s="9">
        <v>14</v>
      </c>
      <c r="F27" s="9" t="s">
        <v>5</v>
      </c>
      <c r="G27" s="11">
        <v>1</v>
      </c>
      <c r="H27" s="11" t="s">
        <v>121</v>
      </c>
      <c r="I27" s="11" t="s">
        <v>124</v>
      </c>
      <c r="J27" s="11" t="s">
        <v>127</v>
      </c>
      <c r="K27" s="19"/>
      <c r="L27" s="19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 t="s">
        <v>49</v>
      </c>
      <c r="AD27" s="19"/>
      <c r="AE27" s="19" t="s">
        <v>6</v>
      </c>
      <c r="AF27" s="19" t="s">
        <v>5</v>
      </c>
      <c r="AG27" s="19" t="s">
        <v>5</v>
      </c>
      <c r="AH27" s="21" t="s">
        <v>64</v>
      </c>
      <c r="AI27" s="20"/>
    </row>
    <row r="28" spans="1:35" x14ac:dyDescent="0.25">
      <c r="A28" s="32" t="s">
        <v>85</v>
      </c>
      <c r="B28" s="13" t="s">
        <v>17</v>
      </c>
      <c r="C28" s="9">
        <v>156</v>
      </c>
      <c r="D28" s="9">
        <v>110</v>
      </c>
      <c r="E28" s="9">
        <v>12</v>
      </c>
      <c r="F28" s="9" t="s">
        <v>6</v>
      </c>
      <c r="G28" s="11">
        <v>1</v>
      </c>
      <c r="H28" s="11" t="s">
        <v>121</v>
      </c>
      <c r="I28" s="11" t="s">
        <v>123</v>
      </c>
      <c r="J28" s="11" t="s">
        <v>123</v>
      </c>
      <c r="K28" s="19" t="s">
        <v>49</v>
      </c>
      <c r="L28" s="19"/>
      <c r="M28" s="1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1:35" x14ac:dyDescent="0.25">
      <c r="A29" s="32" t="s">
        <v>86</v>
      </c>
      <c r="B29" s="6" t="s">
        <v>17</v>
      </c>
      <c r="C29" s="9">
        <v>168</v>
      </c>
      <c r="D29" s="9">
        <v>110</v>
      </c>
      <c r="E29" s="9">
        <v>13</v>
      </c>
      <c r="F29" s="9" t="s">
        <v>5</v>
      </c>
      <c r="G29" s="11">
        <v>1</v>
      </c>
      <c r="H29" s="11" t="s">
        <v>122</v>
      </c>
      <c r="I29" s="11" t="s">
        <v>123</v>
      </c>
      <c r="J29" s="11" t="s">
        <v>123</v>
      </c>
      <c r="K29" s="19" t="s">
        <v>49</v>
      </c>
      <c r="L29" s="19"/>
      <c r="M29" s="13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1:35" x14ac:dyDescent="0.25">
      <c r="A30" s="32" t="s">
        <v>87</v>
      </c>
      <c r="B30" s="13" t="s">
        <v>17</v>
      </c>
      <c r="C30" s="9">
        <v>169</v>
      </c>
      <c r="D30" s="9">
        <v>110</v>
      </c>
      <c r="E30" s="9">
        <v>12</v>
      </c>
      <c r="F30" s="9" t="s">
        <v>6</v>
      </c>
      <c r="G30" s="11">
        <v>1</v>
      </c>
      <c r="H30" s="11" t="s">
        <v>122</v>
      </c>
      <c r="I30" s="11" t="s">
        <v>123</v>
      </c>
      <c r="J30" s="11" t="s">
        <v>126</v>
      </c>
      <c r="K30" s="19" t="s">
        <v>49</v>
      </c>
      <c r="L30" s="19"/>
      <c r="M30" s="1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1:35" x14ac:dyDescent="0.25">
      <c r="A31" s="32" t="s">
        <v>88</v>
      </c>
      <c r="B31" s="6" t="s">
        <v>17</v>
      </c>
      <c r="C31" s="9">
        <v>174</v>
      </c>
      <c r="D31" s="9">
        <v>120</v>
      </c>
      <c r="E31" s="9">
        <v>7</v>
      </c>
      <c r="F31" s="9" t="s">
        <v>5</v>
      </c>
      <c r="G31" s="11">
        <v>1</v>
      </c>
      <c r="H31" s="11" t="s">
        <v>122</v>
      </c>
      <c r="I31" s="11" t="s">
        <v>123</v>
      </c>
      <c r="J31" s="11" t="s">
        <v>123</v>
      </c>
      <c r="K31" s="19" t="s">
        <v>49</v>
      </c>
      <c r="L31" s="19"/>
      <c r="M31" s="1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1:35" x14ac:dyDescent="0.25">
      <c r="A32" s="32" t="s">
        <v>89</v>
      </c>
      <c r="B32" s="13" t="s">
        <v>19</v>
      </c>
      <c r="C32" s="9">
        <v>178</v>
      </c>
      <c r="D32" s="9">
        <v>120</v>
      </c>
      <c r="E32" s="9">
        <v>8</v>
      </c>
      <c r="F32" s="9" t="s">
        <v>6</v>
      </c>
      <c r="G32" s="11">
        <v>1</v>
      </c>
      <c r="H32" s="11" t="s">
        <v>121</v>
      </c>
      <c r="I32" s="11" t="s">
        <v>126</v>
      </c>
      <c r="J32" s="11" t="s">
        <v>126</v>
      </c>
      <c r="K32" s="19" t="s">
        <v>49</v>
      </c>
      <c r="L32" s="19"/>
      <c r="M32" s="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1:35" x14ac:dyDescent="0.25">
      <c r="A33" s="32" t="s">
        <v>90</v>
      </c>
      <c r="B33" s="13" t="s">
        <v>18</v>
      </c>
      <c r="C33" s="9">
        <v>182</v>
      </c>
      <c r="D33" s="9">
        <v>120</v>
      </c>
      <c r="E33" s="9">
        <v>11</v>
      </c>
      <c r="F33" s="9" t="s">
        <v>5</v>
      </c>
      <c r="G33" s="11">
        <v>1</v>
      </c>
      <c r="H33" s="11" t="s">
        <v>134</v>
      </c>
      <c r="I33" s="11" t="s">
        <v>123</v>
      </c>
      <c r="J33" s="11" t="s">
        <v>123</v>
      </c>
      <c r="K33" s="19" t="s">
        <v>49</v>
      </c>
      <c r="L33" s="19"/>
      <c r="M33" s="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4" spans="1:35" x14ac:dyDescent="0.25">
      <c r="A34" s="32" t="s">
        <v>91</v>
      </c>
      <c r="B34" s="13" t="s">
        <v>18</v>
      </c>
      <c r="C34" s="9">
        <v>183</v>
      </c>
      <c r="D34" s="9">
        <v>120</v>
      </c>
      <c r="E34" s="9">
        <v>5</v>
      </c>
      <c r="F34" s="9" t="s">
        <v>6</v>
      </c>
      <c r="G34" s="11">
        <v>0.5</v>
      </c>
      <c r="H34" s="11" t="s">
        <v>134</v>
      </c>
      <c r="I34" s="11" t="s">
        <v>123</v>
      </c>
      <c r="J34" s="11" t="s">
        <v>126</v>
      </c>
      <c r="K34" s="19" t="s">
        <v>49</v>
      </c>
      <c r="L34" s="19"/>
      <c r="M34" s="13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1:35" x14ac:dyDescent="0.25">
      <c r="A35" s="32" t="s">
        <v>92</v>
      </c>
      <c r="B35" s="13" t="s">
        <v>17</v>
      </c>
      <c r="C35" s="9">
        <v>210</v>
      </c>
      <c r="D35" s="9">
        <v>140</v>
      </c>
      <c r="E35" s="9">
        <v>6</v>
      </c>
      <c r="F35" s="9" t="s">
        <v>5</v>
      </c>
      <c r="G35" s="11">
        <v>0.5</v>
      </c>
      <c r="H35" s="11" t="s">
        <v>134</v>
      </c>
      <c r="I35" s="11" t="s">
        <v>123</v>
      </c>
      <c r="J35" s="11" t="s">
        <v>123</v>
      </c>
      <c r="K35" s="19" t="s">
        <v>49</v>
      </c>
      <c r="L35" s="19"/>
      <c r="M35" s="13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  <row r="36" spans="1:35" x14ac:dyDescent="0.25">
      <c r="A36" s="32" t="s">
        <v>93</v>
      </c>
      <c r="B36" s="13" t="s">
        <v>17</v>
      </c>
      <c r="C36" s="9">
        <v>220</v>
      </c>
      <c r="D36" s="9">
        <v>150</v>
      </c>
      <c r="E36" s="9">
        <v>7</v>
      </c>
      <c r="F36" s="9" t="s">
        <v>6</v>
      </c>
      <c r="G36" s="11">
        <v>0.75</v>
      </c>
      <c r="H36" s="11" t="s">
        <v>121</v>
      </c>
      <c r="I36" s="11" t="s">
        <v>126</v>
      </c>
      <c r="J36" s="11" t="s">
        <v>126</v>
      </c>
      <c r="K36" s="19"/>
      <c r="L36" s="19"/>
      <c r="M36" s="1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 t="s">
        <v>49</v>
      </c>
      <c r="Y36" s="19" t="s">
        <v>49</v>
      </c>
      <c r="Z36" s="19"/>
      <c r="AA36" s="19"/>
      <c r="AB36" s="19"/>
      <c r="AC36" s="19"/>
      <c r="AD36" s="19"/>
      <c r="AE36" s="19" t="s">
        <v>6</v>
      </c>
      <c r="AF36" s="19" t="s">
        <v>5</v>
      </c>
      <c r="AG36" s="19" t="s">
        <v>5</v>
      </c>
      <c r="AH36" s="21" t="s">
        <v>64</v>
      </c>
      <c r="AI36" s="20"/>
    </row>
    <row r="37" spans="1:35" x14ac:dyDescent="0.25">
      <c r="A37" s="32" t="s">
        <v>94</v>
      </c>
      <c r="B37" s="13" t="s">
        <v>17</v>
      </c>
      <c r="C37" s="9">
        <v>220</v>
      </c>
      <c r="D37" s="9">
        <v>150</v>
      </c>
      <c r="E37" s="9">
        <v>8</v>
      </c>
      <c r="F37" s="9" t="s">
        <v>5</v>
      </c>
      <c r="G37" s="11">
        <v>0.75</v>
      </c>
      <c r="H37" s="11" t="s">
        <v>134</v>
      </c>
      <c r="I37" s="11" t="s">
        <v>123</v>
      </c>
      <c r="J37" s="11" t="s">
        <v>123</v>
      </c>
      <c r="K37" s="19"/>
      <c r="L37" s="19"/>
      <c r="M37" s="1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 t="s">
        <v>49</v>
      </c>
      <c r="Z37" s="19"/>
      <c r="AA37" s="19"/>
      <c r="AB37" s="19"/>
      <c r="AC37" s="19"/>
      <c r="AD37" s="19"/>
      <c r="AE37" s="19" t="s">
        <v>6</v>
      </c>
      <c r="AF37" s="19" t="s">
        <v>5</v>
      </c>
      <c r="AG37" s="19" t="s">
        <v>5</v>
      </c>
      <c r="AH37" s="21" t="s">
        <v>64</v>
      </c>
      <c r="AI37" s="20"/>
    </row>
    <row r="38" spans="1:35" x14ac:dyDescent="0.25">
      <c r="A38" s="32" t="s">
        <v>95</v>
      </c>
      <c r="B38" s="6" t="s">
        <v>17</v>
      </c>
      <c r="C38" s="9">
        <v>210</v>
      </c>
      <c r="D38" s="9">
        <v>140</v>
      </c>
      <c r="E38" s="9">
        <v>5</v>
      </c>
      <c r="F38" s="9" t="s">
        <v>6</v>
      </c>
      <c r="G38" s="11">
        <v>0.75</v>
      </c>
      <c r="H38" s="11" t="s">
        <v>134</v>
      </c>
      <c r="I38" s="11" t="s">
        <v>123</v>
      </c>
      <c r="J38" s="11" t="s">
        <v>123</v>
      </c>
      <c r="K38" s="19"/>
      <c r="L38" s="19" t="s">
        <v>49</v>
      </c>
      <c r="M38" s="1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 t="s">
        <v>6</v>
      </c>
      <c r="AF38" s="19" t="s">
        <v>6</v>
      </c>
      <c r="AG38" s="19" t="s">
        <v>6</v>
      </c>
      <c r="AH38" s="19"/>
      <c r="AI38" s="20"/>
    </row>
    <row r="39" spans="1:35" x14ac:dyDescent="0.25">
      <c r="A39" s="32" t="s">
        <v>96</v>
      </c>
      <c r="B39" s="6" t="s">
        <v>19</v>
      </c>
      <c r="C39" s="9">
        <v>182</v>
      </c>
      <c r="D39" s="9">
        <v>120</v>
      </c>
      <c r="E39" s="9">
        <v>6</v>
      </c>
      <c r="F39" s="9" t="s">
        <v>5</v>
      </c>
      <c r="G39" s="11">
        <v>0.75</v>
      </c>
      <c r="H39" s="11" t="s">
        <v>134</v>
      </c>
      <c r="I39" s="11" t="s">
        <v>123</v>
      </c>
      <c r="J39" s="11" t="s">
        <v>123</v>
      </c>
      <c r="K39" s="19" t="s">
        <v>49</v>
      </c>
      <c r="L39" s="19"/>
      <c r="M39" s="1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1:35" x14ac:dyDescent="0.25">
      <c r="A40" s="32" t="s">
        <v>97</v>
      </c>
      <c r="B40" s="6" t="s">
        <v>19</v>
      </c>
      <c r="C40" s="9">
        <v>169</v>
      </c>
      <c r="D40" s="9">
        <v>110</v>
      </c>
      <c r="E40" s="9">
        <v>7</v>
      </c>
      <c r="F40" s="9" t="s">
        <v>6</v>
      </c>
      <c r="G40" s="11">
        <v>0.75</v>
      </c>
      <c r="H40" s="11" t="s">
        <v>134</v>
      </c>
      <c r="I40" s="11" t="s">
        <v>123</v>
      </c>
      <c r="J40" s="11" t="s">
        <v>123</v>
      </c>
      <c r="K40" s="19"/>
      <c r="L40" s="19"/>
      <c r="M40" s="13"/>
      <c r="N40" s="19" t="s">
        <v>49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 t="s">
        <v>6</v>
      </c>
      <c r="AF40" s="19" t="s">
        <v>6</v>
      </c>
      <c r="AG40" s="19" t="s">
        <v>6</v>
      </c>
      <c r="AH40" s="19"/>
      <c r="AI40" s="20"/>
    </row>
    <row r="41" spans="1:35" x14ac:dyDescent="0.25">
      <c r="A41" s="32" t="s">
        <v>98</v>
      </c>
      <c r="B41" s="6" t="s">
        <v>18</v>
      </c>
      <c r="C41" s="9">
        <v>130</v>
      </c>
      <c r="D41" s="9">
        <v>90</v>
      </c>
      <c r="E41" s="9">
        <v>15</v>
      </c>
      <c r="F41" s="9" t="s">
        <v>5</v>
      </c>
      <c r="G41" s="11">
        <v>0.75</v>
      </c>
      <c r="H41" s="11" t="s">
        <v>134</v>
      </c>
      <c r="I41" s="11" t="s">
        <v>123</v>
      </c>
      <c r="J41" s="11" t="s">
        <v>123</v>
      </c>
      <c r="K41" s="19"/>
      <c r="L41" s="19"/>
      <c r="M41" s="13"/>
      <c r="N41" s="19" t="s">
        <v>49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 t="s">
        <v>6</v>
      </c>
      <c r="AF41" s="19" t="s">
        <v>6</v>
      </c>
      <c r="AG41" s="19" t="s">
        <v>6</v>
      </c>
      <c r="AH41" s="19"/>
      <c r="AI41" s="20"/>
    </row>
    <row r="42" spans="1:35" x14ac:dyDescent="0.25">
      <c r="A42" s="32" t="s">
        <v>99</v>
      </c>
      <c r="B42" s="13" t="s">
        <v>18</v>
      </c>
      <c r="C42" s="9">
        <v>120</v>
      </c>
      <c r="D42" s="9">
        <v>80</v>
      </c>
      <c r="E42" s="9">
        <v>16</v>
      </c>
      <c r="F42" s="9" t="s">
        <v>6</v>
      </c>
      <c r="G42" s="11">
        <v>0.75</v>
      </c>
      <c r="H42" s="11" t="s">
        <v>134</v>
      </c>
      <c r="I42" s="11" t="s">
        <v>123</v>
      </c>
      <c r="J42" s="11" t="s">
        <v>123</v>
      </c>
      <c r="K42" s="19" t="s">
        <v>49</v>
      </c>
      <c r="L42" s="19"/>
      <c r="M42" s="1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1:35" x14ac:dyDescent="0.25">
      <c r="A43" s="32" t="s">
        <v>100</v>
      </c>
      <c r="B43" s="13" t="s">
        <v>17</v>
      </c>
      <c r="C43" s="9">
        <v>168</v>
      </c>
      <c r="D43" s="9">
        <v>110</v>
      </c>
      <c r="E43" s="9">
        <v>13</v>
      </c>
      <c r="F43" s="9" t="s">
        <v>5</v>
      </c>
      <c r="G43" s="11">
        <v>0.75</v>
      </c>
      <c r="H43" s="11" t="s">
        <v>134</v>
      </c>
      <c r="I43" s="11" t="s">
        <v>123</v>
      </c>
      <c r="J43" s="11" t="s">
        <v>123</v>
      </c>
      <c r="K43" s="19" t="s">
        <v>49</v>
      </c>
      <c r="L43" s="19"/>
      <c r="M43" s="1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1:35" x14ac:dyDescent="0.25">
      <c r="A44" s="32" t="s">
        <v>101</v>
      </c>
      <c r="B44" s="6" t="s">
        <v>17</v>
      </c>
      <c r="C44" s="9">
        <v>178</v>
      </c>
      <c r="D44" s="9">
        <v>120</v>
      </c>
      <c r="E44" s="9">
        <v>5</v>
      </c>
      <c r="F44" s="9" t="s">
        <v>6</v>
      </c>
      <c r="G44" s="11">
        <v>1</v>
      </c>
      <c r="H44" s="11" t="s">
        <v>122</v>
      </c>
      <c r="I44" s="11" t="s">
        <v>124</v>
      </c>
      <c r="J44" s="11" t="s">
        <v>127</v>
      </c>
      <c r="K44" s="19" t="s">
        <v>49</v>
      </c>
      <c r="L44" s="19"/>
      <c r="M44" s="13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</row>
    <row r="45" spans="1:35" x14ac:dyDescent="0.25">
      <c r="A45" s="32" t="s">
        <v>102</v>
      </c>
      <c r="B45" s="13" t="s">
        <v>17</v>
      </c>
      <c r="C45" s="9">
        <v>174</v>
      </c>
      <c r="D45" s="9">
        <v>120</v>
      </c>
      <c r="E45" s="9">
        <v>8</v>
      </c>
      <c r="F45" s="9" t="s">
        <v>5</v>
      </c>
      <c r="G45" s="11">
        <v>1</v>
      </c>
      <c r="H45" s="11" t="s">
        <v>122</v>
      </c>
      <c r="I45" s="11" t="s">
        <v>124</v>
      </c>
      <c r="J45" s="11" t="s">
        <v>127</v>
      </c>
      <c r="K45" s="19" t="s">
        <v>49</v>
      </c>
      <c r="L45" s="19"/>
      <c r="M45" s="13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</row>
    <row r="46" spans="1:35" x14ac:dyDescent="0.25">
      <c r="A46" s="32" t="s">
        <v>103</v>
      </c>
      <c r="B46" s="6" t="s">
        <v>17</v>
      </c>
      <c r="C46" s="9">
        <v>183</v>
      </c>
      <c r="D46" s="9">
        <v>120</v>
      </c>
      <c r="E46" s="9">
        <v>9</v>
      </c>
      <c r="F46" s="9" t="s">
        <v>6</v>
      </c>
      <c r="G46" s="11">
        <v>1</v>
      </c>
      <c r="H46" s="11" t="s">
        <v>134</v>
      </c>
      <c r="I46" s="11" t="s">
        <v>123</v>
      </c>
      <c r="J46" s="11" t="s">
        <v>123</v>
      </c>
      <c r="K46" s="19" t="s">
        <v>49</v>
      </c>
      <c r="L46" s="19"/>
      <c r="M46" s="1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</row>
    <row r="47" spans="1:35" x14ac:dyDescent="0.25">
      <c r="A47" s="32" t="s">
        <v>104</v>
      </c>
      <c r="B47" s="13" t="s">
        <v>19</v>
      </c>
      <c r="C47" s="9">
        <v>156</v>
      </c>
      <c r="D47" s="9">
        <v>110</v>
      </c>
      <c r="E47" s="9">
        <v>10</v>
      </c>
      <c r="F47" s="9" t="s">
        <v>5</v>
      </c>
      <c r="G47" s="11">
        <v>1</v>
      </c>
      <c r="H47" s="11" t="s">
        <v>134</v>
      </c>
      <c r="I47" s="11" t="s">
        <v>123</v>
      </c>
      <c r="J47" s="11" t="s">
        <v>123</v>
      </c>
      <c r="K47" s="19" t="s">
        <v>49</v>
      </c>
      <c r="L47" s="19"/>
      <c r="M47" s="1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</row>
    <row r="48" spans="1:35" x14ac:dyDescent="0.25">
      <c r="A48" s="32" t="s">
        <v>105</v>
      </c>
      <c r="B48" s="13" t="s">
        <v>18</v>
      </c>
      <c r="C48" s="9">
        <v>109</v>
      </c>
      <c r="D48" s="9">
        <v>70</v>
      </c>
      <c r="E48" s="9">
        <v>15</v>
      </c>
      <c r="F48" s="9" t="s">
        <v>6</v>
      </c>
      <c r="G48" s="11">
        <v>0.75</v>
      </c>
      <c r="H48" s="11" t="s">
        <v>121</v>
      </c>
      <c r="I48" s="11" t="s">
        <v>124</v>
      </c>
      <c r="J48" s="11" t="s">
        <v>126</v>
      </c>
      <c r="K48" s="19" t="s">
        <v>49</v>
      </c>
      <c r="L48" s="19"/>
      <c r="M48" s="1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  <row r="49" spans="1:35" x14ac:dyDescent="0.25">
      <c r="A49" s="32" t="s">
        <v>106</v>
      </c>
      <c r="B49" s="13" t="s">
        <v>18</v>
      </c>
      <c r="C49" s="9">
        <v>113</v>
      </c>
      <c r="D49" s="9">
        <v>70</v>
      </c>
      <c r="E49" s="9">
        <v>13</v>
      </c>
      <c r="F49" s="9" t="s">
        <v>5</v>
      </c>
      <c r="G49" s="11">
        <v>0.5</v>
      </c>
      <c r="H49" s="11" t="s">
        <v>121</v>
      </c>
      <c r="I49" s="11" t="s">
        <v>126</v>
      </c>
      <c r="J49" s="11" t="s">
        <v>126</v>
      </c>
      <c r="K49" s="19"/>
      <c r="L49" s="19"/>
      <c r="M49" s="13"/>
      <c r="N49" s="19" t="s">
        <v>49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 t="s">
        <v>6</v>
      </c>
      <c r="AF49" s="19" t="s">
        <v>5</v>
      </c>
      <c r="AG49" s="19" t="s">
        <v>6</v>
      </c>
      <c r="AH49" s="19"/>
      <c r="AI49" s="20"/>
    </row>
    <row r="50" spans="1:35" x14ac:dyDescent="0.25">
      <c r="A50" s="32" t="s">
        <v>107</v>
      </c>
      <c r="B50" s="13" t="s">
        <v>17</v>
      </c>
      <c r="C50" s="9">
        <v>220</v>
      </c>
      <c r="D50" s="9">
        <v>150</v>
      </c>
      <c r="E50" s="9">
        <v>6</v>
      </c>
      <c r="F50" s="9" t="s">
        <v>6</v>
      </c>
      <c r="G50" s="11">
        <v>0.5</v>
      </c>
      <c r="H50" s="11" t="s">
        <v>121</v>
      </c>
      <c r="I50" s="11" t="s">
        <v>123</v>
      </c>
      <c r="J50" s="11" t="s">
        <v>126</v>
      </c>
      <c r="K50" s="19"/>
      <c r="L50" s="19"/>
      <c r="M50" s="13"/>
      <c r="N50" s="19" t="s">
        <v>49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 t="s">
        <v>6</v>
      </c>
      <c r="AF50" s="19" t="s">
        <v>5</v>
      </c>
      <c r="AG50" s="19" t="s">
        <v>6</v>
      </c>
      <c r="AH50" s="19"/>
      <c r="AI50" s="20"/>
    </row>
    <row r="51" spans="1:35" x14ac:dyDescent="0.25">
      <c r="A51" s="32" t="s">
        <v>108</v>
      </c>
      <c r="B51" s="13" t="s">
        <v>17</v>
      </c>
      <c r="C51" s="9">
        <v>210</v>
      </c>
      <c r="D51" s="9">
        <v>140</v>
      </c>
      <c r="E51" s="9">
        <v>8</v>
      </c>
      <c r="F51" s="9" t="s">
        <v>5</v>
      </c>
      <c r="G51" s="11">
        <v>0.5</v>
      </c>
      <c r="H51" s="11" t="s">
        <v>122</v>
      </c>
      <c r="I51" s="11" t="s">
        <v>126</v>
      </c>
      <c r="J51" s="11" t="s">
        <v>126</v>
      </c>
      <c r="K51" s="19" t="s">
        <v>49</v>
      </c>
      <c r="L51" s="19"/>
      <c r="M51" s="13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</row>
    <row r="52" spans="1:35" x14ac:dyDescent="0.25">
      <c r="A52" s="32" t="s">
        <v>109</v>
      </c>
      <c r="B52" s="13" t="s">
        <v>17</v>
      </c>
      <c r="C52" s="9">
        <v>183</v>
      </c>
      <c r="D52" s="9">
        <v>120</v>
      </c>
      <c r="E52" s="9">
        <v>7</v>
      </c>
      <c r="F52" s="9" t="s">
        <v>6</v>
      </c>
      <c r="G52" s="11">
        <v>0.75</v>
      </c>
      <c r="H52" s="11" t="s">
        <v>122</v>
      </c>
      <c r="I52" s="11" t="s">
        <v>123</v>
      </c>
      <c r="J52" s="11" t="s">
        <v>123</v>
      </c>
      <c r="K52" s="19" t="s">
        <v>49</v>
      </c>
      <c r="L52" s="19"/>
      <c r="M52" s="13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/>
    </row>
    <row r="53" spans="1:35" x14ac:dyDescent="0.25">
      <c r="A53" s="32" t="s">
        <v>110</v>
      </c>
      <c r="B53" s="6" t="s">
        <v>17</v>
      </c>
      <c r="C53" s="9">
        <v>182</v>
      </c>
      <c r="D53" s="9">
        <v>120</v>
      </c>
      <c r="E53" s="9">
        <v>14</v>
      </c>
      <c r="F53" s="9" t="s">
        <v>5</v>
      </c>
      <c r="G53" s="11">
        <v>0.75</v>
      </c>
      <c r="H53" s="11" t="s">
        <v>121</v>
      </c>
      <c r="I53" s="11" t="s">
        <v>123</v>
      </c>
      <c r="J53" s="11" t="s">
        <v>123</v>
      </c>
      <c r="K53" s="19" t="s">
        <v>49</v>
      </c>
      <c r="L53" s="19"/>
      <c r="M53" s="13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</row>
    <row r="54" spans="1:35" x14ac:dyDescent="0.25">
      <c r="A54" s="32" t="s">
        <v>111</v>
      </c>
      <c r="B54" s="6" t="s">
        <v>19</v>
      </c>
      <c r="C54" s="9">
        <v>178</v>
      </c>
      <c r="D54" s="9">
        <v>120</v>
      </c>
      <c r="E54" s="9">
        <v>8</v>
      </c>
      <c r="F54" s="9" t="s">
        <v>6</v>
      </c>
      <c r="G54" s="11">
        <v>0.75</v>
      </c>
      <c r="H54" s="11" t="s">
        <v>121</v>
      </c>
      <c r="I54" s="11" t="s">
        <v>126</v>
      </c>
      <c r="J54" s="11" t="s">
        <v>126</v>
      </c>
      <c r="K54" s="19" t="s">
        <v>49</v>
      </c>
      <c r="L54" s="19"/>
      <c r="M54" s="1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/>
    </row>
    <row r="55" spans="1:35" x14ac:dyDescent="0.25">
      <c r="A55" s="32" t="s">
        <v>112</v>
      </c>
      <c r="B55" s="6" t="s">
        <v>19</v>
      </c>
      <c r="C55" s="9">
        <v>174</v>
      </c>
      <c r="D55" s="9">
        <v>120</v>
      </c>
      <c r="E55" s="9">
        <v>7</v>
      </c>
      <c r="F55" s="9" t="s">
        <v>5</v>
      </c>
      <c r="G55" s="11">
        <v>0.75</v>
      </c>
      <c r="H55" s="11" t="s">
        <v>121</v>
      </c>
      <c r="I55" s="11" t="s">
        <v>123</v>
      </c>
      <c r="J55" s="11" t="s">
        <v>123</v>
      </c>
      <c r="K55" s="19" t="s">
        <v>49</v>
      </c>
      <c r="L55" s="19"/>
      <c r="M55" s="1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</row>
    <row r="56" spans="1:35" x14ac:dyDescent="0.25">
      <c r="A56" s="32" t="s">
        <v>113</v>
      </c>
      <c r="B56" s="13" t="s">
        <v>17</v>
      </c>
      <c r="C56" s="9">
        <v>169</v>
      </c>
      <c r="D56" s="9">
        <v>110</v>
      </c>
      <c r="E56" s="9">
        <v>6</v>
      </c>
      <c r="F56" s="9" t="s">
        <v>6</v>
      </c>
      <c r="G56" s="11">
        <v>0.75</v>
      </c>
      <c r="H56" s="11" t="s">
        <v>121</v>
      </c>
      <c r="I56" s="11" t="s">
        <v>123</v>
      </c>
      <c r="J56" s="11" t="s">
        <v>126</v>
      </c>
      <c r="K56" s="19"/>
      <c r="L56" s="19" t="s">
        <v>49</v>
      </c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 t="s">
        <v>6</v>
      </c>
      <c r="AF56" s="19" t="s">
        <v>6</v>
      </c>
      <c r="AG56" s="19" t="s">
        <v>6</v>
      </c>
      <c r="AH56" s="19"/>
      <c r="AI56" s="20"/>
    </row>
    <row r="57" spans="1:35" x14ac:dyDescent="0.25">
      <c r="A57" s="32" t="s">
        <v>114</v>
      </c>
      <c r="B57" s="13" t="s">
        <v>17</v>
      </c>
      <c r="C57" s="9">
        <v>168</v>
      </c>
      <c r="D57" s="9">
        <v>110</v>
      </c>
      <c r="E57" s="9">
        <v>9</v>
      </c>
      <c r="F57" s="9" t="s">
        <v>5</v>
      </c>
      <c r="G57" s="11">
        <v>0.75</v>
      </c>
      <c r="H57" s="11" t="s">
        <v>121</v>
      </c>
      <c r="I57" s="11" t="s">
        <v>126</v>
      </c>
      <c r="J57" s="11" t="s">
        <v>126</v>
      </c>
      <c r="K57" s="19" t="s">
        <v>49</v>
      </c>
      <c r="L57" s="19"/>
      <c r="M57" s="1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0"/>
    </row>
    <row r="58" spans="1:35" x14ac:dyDescent="0.25">
      <c r="A58" s="32" t="s">
        <v>115</v>
      </c>
      <c r="B58" s="13" t="s">
        <v>17</v>
      </c>
      <c r="C58" s="9">
        <v>156</v>
      </c>
      <c r="D58" s="9">
        <v>110</v>
      </c>
      <c r="E58" s="9">
        <v>10</v>
      </c>
      <c r="F58" s="9" t="s">
        <v>6</v>
      </c>
      <c r="G58" s="11">
        <v>1</v>
      </c>
      <c r="H58" s="11" t="s">
        <v>121</v>
      </c>
      <c r="I58" s="11" t="s">
        <v>123</v>
      </c>
      <c r="J58" s="11" t="s">
        <v>123</v>
      </c>
      <c r="K58" s="19" t="s">
        <v>49</v>
      </c>
      <c r="L58" s="19"/>
      <c r="M58" s="1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0"/>
    </row>
    <row r="59" spans="1:35" x14ac:dyDescent="0.25">
      <c r="A59" s="32" t="s">
        <v>116</v>
      </c>
      <c r="B59" s="6" t="s">
        <v>17</v>
      </c>
      <c r="C59" s="9">
        <v>130</v>
      </c>
      <c r="D59" s="9">
        <v>90</v>
      </c>
      <c r="E59" s="9">
        <v>13</v>
      </c>
      <c r="F59" s="9" t="s">
        <v>5</v>
      </c>
      <c r="G59" s="11">
        <v>1</v>
      </c>
      <c r="H59" s="11" t="s">
        <v>122</v>
      </c>
      <c r="I59" s="11" t="s">
        <v>125</v>
      </c>
      <c r="J59" s="11" t="s">
        <v>126</v>
      </c>
      <c r="K59" s="19" t="s">
        <v>49</v>
      </c>
      <c r="L59" s="19"/>
      <c r="M59" s="13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0"/>
    </row>
    <row r="60" spans="1:35" x14ac:dyDescent="0.25">
      <c r="A60" s="32" t="s">
        <v>117</v>
      </c>
      <c r="B60" s="6" t="s">
        <v>19</v>
      </c>
      <c r="C60" s="9">
        <v>120</v>
      </c>
      <c r="D60" s="9">
        <v>80</v>
      </c>
      <c r="E60" s="9">
        <v>13</v>
      </c>
      <c r="F60" s="9" t="s">
        <v>6</v>
      </c>
      <c r="G60" s="11">
        <v>0.75</v>
      </c>
      <c r="H60" s="11" t="s">
        <v>122</v>
      </c>
      <c r="I60" s="11" t="s">
        <v>123</v>
      </c>
      <c r="J60" s="11" t="s">
        <v>123</v>
      </c>
      <c r="K60" s="19" t="s">
        <v>49</v>
      </c>
      <c r="L60" s="19"/>
      <c r="M60" s="13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0"/>
    </row>
    <row r="61" spans="1:35" x14ac:dyDescent="0.25">
      <c r="A61" s="32" t="s">
        <v>118</v>
      </c>
      <c r="B61" s="6" t="s">
        <v>19</v>
      </c>
      <c r="C61" s="9">
        <v>113</v>
      </c>
      <c r="D61" s="9">
        <v>70</v>
      </c>
      <c r="E61" s="9">
        <v>8</v>
      </c>
      <c r="F61" s="9" t="s">
        <v>5</v>
      </c>
      <c r="G61" s="11">
        <v>0.75</v>
      </c>
      <c r="H61" s="11" t="s">
        <v>122</v>
      </c>
      <c r="I61" s="11" t="s">
        <v>123</v>
      </c>
      <c r="J61" s="11" t="s">
        <v>123</v>
      </c>
      <c r="K61" s="19" t="s">
        <v>49</v>
      </c>
      <c r="L61" s="19"/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0"/>
    </row>
    <row r="62" spans="1:35" x14ac:dyDescent="0.25">
      <c r="A62" s="32" t="s">
        <v>119</v>
      </c>
      <c r="B62" s="13" t="s">
        <v>19</v>
      </c>
      <c r="C62" s="9">
        <v>109</v>
      </c>
      <c r="D62" s="9">
        <v>70</v>
      </c>
      <c r="E62" s="9">
        <v>10</v>
      </c>
      <c r="F62" s="9" t="s">
        <v>6</v>
      </c>
      <c r="G62" s="11">
        <v>0.75</v>
      </c>
      <c r="H62" s="11" t="s">
        <v>121</v>
      </c>
      <c r="I62" s="11" t="s">
        <v>123</v>
      </c>
      <c r="J62" s="11" t="s">
        <v>123</v>
      </c>
      <c r="K62" s="19" t="s">
        <v>49</v>
      </c>
      <c r="L62" s="19"/>
      <c r="M62" s="1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0"/>
    </row>
    <row r="63" spans="1:35" x14ac:dyDescent="0.25">
      <c r="AI63" s="20"/>
    </row>
    <row r="64" spans="1:35" x14ac:dyDescent="0.25">
      <c r="A64" s="32" t="s">
        <v>128</v>
      </c>
      <c r="G64" s="2">
        <f>SUM(G11:G62)</f>
        <v>42</v>
      </c>
      <c r="H64" s="3"/>
      <c r="I64" s="3"/>
      <c r="J64" s="3"/>
      <c r="AI64" s="20"/>
    </row>
    <row r="85" spans="1:35" x14ac:dyDescent="0.25">
      <c r="A85" s="34" t="s">
        <v>130</v>
      </c>
      <c r="B85" s="4"/>
      <c r="C85" s="5"/>
      <c r="D85" s="4"/>
      <c r="E85" s="4"/>
      <c r="K85" s="14" t="s">
        <v>54</v>
      </c>
      <c r="L85" s="4"/>
      <c r="M85" s="5"/>
      <c r="N85" s="4"/>
      <c r="O85" s="4"/>
      <c r="P85" s="4"/>
      <c r="Q85" s="4"/>
      <c r="AI85" s="3"/>
    </row>
    <row r="86" spans="1:35" x14ac:dyDescent="0.25">
      <c r="A86" s="35"/>
      <c r="B86" s="8" t="s">
        <v>1</v>
      </c>
      <c r="C86" s="8" t="s">
        <v>2</v>
      </c>
      <c r="D86" s="8" t="s">
        <v>16</v>
      </c>
      <c r="E86" s="8" t="s">
        <v>0</v>
      </c>
      <c r="K86" s="97" t="s">
        <v>56</v>
      </c>
      <c r="L86" s="98"/>
      <c r="M86" s="99"/>
      <c r="N86" s="97" t="s">
        <v>55</v>
      </c>
      <c r="O86" s="99"/>
      <c r="P86" s="7"/>
      <c r="Q86" s="7"/>
      <c r="AI86" s="3"/>
    </row>
    <row r="87" spans="1:35" x14ac:dyDescent="0.25">
      <c r="A87" s="36" t="s">
        <v>13</v>
      </c>
      <c r="B87" s="7">
        <f>AVERAGE(C11:C62)</f>
        <v>162.47884615384615</v>
      </c>
      <c r="C87" s="7">
        <f>MEDIAN(C11:C62)</f>
        <v>169</v>
      </c>
      <c r="D87" s="7">
        <f>MIN(C11:C62)</f>
        <v>109</v>
      </c>
      <c r="E87" s="7">
        <f>COUNT(C11:C62)</f>
        <v>52</v>
      </c>
      <c r="K87" s="121" t="s">
        <v>52</v>
      </c>
      <c r="L87" s="121"/>
      <c r="M87" s="121"/>
      <c r="N87" s="100">
        <f>COUNTA(K11:K62)</f>
        <v>39</v>
      </c>
      <c r="O87" s="101"/>
      <c r="P87" s="7"/>
      <c r="Q87" s="7"/>
      <c r="AI87" s="3"/>
    </row>
    <row r="88" spans="1:35" x14ac:dyDescent="0.25">
      <c r="A88" s="37" t="s">
        <v>3</v>
      </c>
      <c r="B88" s="7">
        <f>AVERAGE(D11:D62)</f>
        <v>108.46346153846154</v>
      </c>
      <c r="C88" s="7">
        <f>MEDIAN(D11:D62)</f>
        <v>110</v>
      </c>
      <c r="D88" s="7">
        <f>MIN(D11:D62)</f>
        <v>70</v>
      </c>
      <c r="E88" s="7">
        <f>COUNT(D11:D62)</f>
        <v>52</v>
      </c>
      <c r="K88" s="122" t="s">
        <v>53</v>
      </c>
      <c r="L88" s="122"/>
      <c r="M88" s="122"/>
      <c r="N88" s="88">
        <f>COUNTA(L11:W62)</f>
        <v>9</v>
      </c>
      <c r="O88" s="89"/>
      <c r="P88" s="7"/>
      <c r="Q88" s="7"/>
      <c r="AI88" s="3"/>
    </row>
    <row r="89" spans="1:35" x14ac:dyDescent="0.25">
      <c r="A89" s="36" t="s">
        <v>137</v>
      </c>
      <c r="B89" s="7">
        <f>AVERAGE(E11:E62)</f>
        <v>9.9846153846153847</v>
      </c>
      <c r="C89" s="7">
        <f>MEDIAN(E11:E62)</f>
        <v>10</v>
      </c>
      <c r="D89" s="7">
        <f>MIN(E11:E62)</f>
        <v>4</v>
      </c>
      <c r="E89" s="7">
        <f>COUNT(E11:E62)</f>
        <v>52</v>
      </c>
      <c r="K89" s="109" t="s">
        <v>67</v>
      </c>
      <c r="L89" s="110"/>
      <c r="M89" s="111"/>
      <c r="N89" s="88">
        <f>COUNTA(L11:L62,#REF!,N11:N62)</f>
        <v>10</v>
      </c>
      <c r="O89" s="89"/>
      <c r="P89" s="7"/>
      <c r="Q89" s="7"/>
      <c r="AI89" s="3"/>
    </row>
    <row r="90" spans="1:35" x14ac:dyDescent="0.25">
      <c r="K90" s="112" t="s">
        <v>66</v>
      </c>
      <c r="L90" s="113"/>
      <c r="M90" s="114"/>
      <c r="N90" s="88">
        <f>COUNTA(O11:O62,P11:P62,Q11:Q62,R11:R62,S11:S62)</f>
        <v>0</v>
      </c>
      <c r="O90" s="89"/>
      <c r="P90" s="7"/>
      <c r="Q90" s="7"/>
      <c r="AI90" s="3"/>
    </row>
    <row r="91" spans="1:35" x14ac:dyDescent="0.25">
      <c r="A91" s="3"/>
      <c r="B91" s="3"/>
      <c r="C91" s="3"/>
      <c r="D91" s="3"/>
      <c r="E91" s="3"/>
      <c r="K91" s="103" t="s">
        <v>65</v>
      </c>
      <c r="L91" s="104"/>
      <c r="M91" s="105"/>
      <c r="N91" s="88">
        <f>COUNTA(T11:W62)</f>
        <v>0</v>
      </c>
      <c r="O91" s="89"/>
      <c r="P91" s="7"/>
      <c r="Q91" s="7"/>
      <c r="AI91" s="3"/>
    </row>
    <row r="92" spans="1:35" x14ac:dyDescent="0.25">
      <c r="K92" s="102" t="s">
        <v>57</v>
      </c>
      <c r="L92" s="102"/>
      <c r="M92" s="102"/>
      <c r="N92" s="88">
        <f>COUNTA(X11:X62,Y11:Y62,Z11:Z62,AA11:AA62,AB11:AB62)</f>
        <v>4</v>
      </c>
      <c r="O92" s="89"/>
      <c r="AI92" s="3"/>
    </row>
    <row r="93" spans="1:35" x14ac:dyDescent="0.25">
      <c r="K93" s="96" t="s">
        <v>58</v>
      </c>
      <c r="L93" s="96"/>
      <c r="M93" s="96"/>
      <c r="N93" s="88">
        <f>COUNTA(AC11:AC62,AD11:AD62)</f>
        <v>1</v>
      </c>
      <c r="O93" s="89"/>
      <c r="AI93" s="3"/>
    </row>
    <row r="96" spans="1:35" ht="15" customHeight="1" x14ac:dyDescent="0.25">
      <c r="AI96" s="3"/>
    </row>
  </sheetData>
  <mergeCells count="44">
    <mergeCell ref="K90:M90"/>
    <mergeCell ref="AG8:AG10"/>
    <mergeCell ref="AH8:AH10"/>
    <mergeCell ref="K87:M87"/>
    <mergeCell ref="K88:M88"/>
    <mergeCell ref="AB9:AB10"/>
    <mergeCell ref="AF8:AF10"/>
    <mergeCell ref="AE8:AE10"/>
    <mergeCell ref="AC8:AD8"/>
    <mergeCell ref="AD9:AD10"/>
    <mergeCell ref="AC9:AC10"/>
    <mergeCell ref="N91:O91"/>
    <mergeCell ref="N93:O93"/>
    <mergeCell ref="H8:H10"/>
    <mergeCell ref="I8:I10"/>
    <mergeCell ref="K93:M93"/>
    <mergeCell ref="K86:M86"/>
    <mergeCell ref="N86:O86"/>
    <mergeCell ref="N87:O87"/>
    <mergeCell ref="N88:O88"/>
    <mergeCell ref="K92:M92"/>
    <mergeCell ref="N92:O92"/>
    <mergeCell ref="K91:M91"/>
    <mergeCell ref="J8:J10"/>
    <mergeCell ref="N89:O89"/>
    <mergeCell ref="N90:O90"/>
    <mergeCell ref="K89:M89"/>
    <mergeCell ref="A8:A10"/>
    <mergeCell ref="B8:B10"/>
    <mergeCell ref="C8:C10"/>
    <mergeCell ref="D8:D10"/>
    <mergeCell ref="E8:E10"/>
    <mergeCell ref="F8:F10"/>
    <mergeCell ref="L8:W8"/>
    <mergeCell ref="X8:AB8"/>
    <mergeCell ref="K8:K10"/>
    <mergeCell ref="L9:N9"/>
    <mergeCell ref="O9:S9"/>
    <mergeCell ref="T9:W9"/>
    <mergeCell ref="G8:G10"/>
    <mergeCell ref="X9:X10"/>
    <mergeCell ref="Y9:Y10"/>
    <mergeCell ref="Z9:Z10"/>
    <mergeCell ref="AA9:AA10"/>
  </mergeCells>
  <pageMargins left="0.7" right="0.7" top="0.75" bottom="0.75" header="0.3" footer="0.3"/>
  <pageSetup orientation="portrait" r:id="rId1"/>
  <ignoredErrors>
    <ignoredError sqref="C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96"/>
  <sheetViews>
    <sheetView tabSelected="1" workbookViewId="0">
      <selection activeCell="C1" sqref="C1"/>
    </sheetView>
  </sheetViews>
  <sheetFormatPr defaultColWidth="8.85546875" defaultRowHeight="15" x14ac:dyDescent="0.25"/>
  <cols>
    <col min="1" max="1" width="12.7109375" style="32" customWidth="1"/>
    <col min="2" max="2" width="13.140625" style="12" customWidth="1"/>
    <col min="3" max="3" width="12.7109375" style="10" customWidth="1"/>
    <col min="4" max="4" width="12.7109375" style="56" customWidth="1"/>
    <col min="5" max="5" width="12.7109375" style="2" customWidth="1"/>
    <col min="6" max="10" width="12.7109375" style="56" customWidth="1"/>
    <col min="11" max="34" width="12.7109375" style="3" customWidth="1"/>
    <col min="36" max="16384" width="8.85546875" style="3"/>
  </cols>
  <sheetData>
    <row r="1" spans="1:35" x14ac:dyDescent="0.25">
      <c r="A1" s="44" t="s">
        <v>14</v>
      </c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5" x14ac:dyDescent="0.25">
      <c r="A2" s="49" t="s">
        <v>15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50"/>
    </row>
    <row r="3" spans="1:35" x14ac:dyDescent="0.25">
      <c r="A3" s="49" t="s">
        <v>8</v>
      </c>
      <c r="B3" s="40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50"/>
    </row>
    <row r="4" spans="1:35" ht="15" customHeight="1" x14ac:dyDescent="0.25">
      <c r="A4" s="49" t="s">
        <v>4</v>
      </c>
      <c r="B4" s="40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50"/>
    </row>
    <row r="5" spans="1:35" ht="15" customHeight="1" thickBot="1" x14ac:dyDescent="0.3">
      <c r="A5" s="51" t="s">
        <v>9</v>
      </c>
      <c r="B5" s="52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6" spans="1:35" ht="15" customHeight="1" thickBot="1" x14ac:dyDescent="0.3"/>
    <row r="7" spans="1:35" s="31" customFormat="1" ht="15" customHeight="1" thickBot="1" x14ac:dyDescent="0.25">
      <c r="A7" s="33" t="s">
        <v>135</v>
      </c>
      <c r="B7" s="23"/>
      <c r="C7" s="24"/>
      <c r="D7" s="25"/>
      <c r="E7" s="26"/>
      <c r="F7" s="25"/>
      <c r="G7" s="27"/>
      <c r="H7" s="38" t="s">
        <v>120</v>
      </c>
      <c r="I7" s="39"/>
      <c r="J7" s="39"/>
      <c r="K7" s="22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15.75" customHeight="1" x14ac:dyDescent="0.25">
      <c r="A8" s="82" t="s">
        <v>41</v>
      </c>
      <c r="B8" s="85" t="s">
        <v>42</v>
      </c>
      <c r="C8" s="57" t="s">
        <v>43</v>
      </c>
      <c r="D8" s="57" t="s">
        <v>44</v>
      </c>
      <c r="E8" s="57" t="s">
        <v>129</v>
      </c>
      <c r="F8" s="57" t="s">
        <v>45</v>
      </c>
      <c r="G8" s="77" t="s">
        <v>46</v>
      </c>
      <c r="H8" s="90" t="s">
        <v>131</v>
      </c>
      <c r="I8" s="93" t="s">
        <v>132</v>
      </c>
      <c r="J8" s="106" t="s">
        <v>133</v>
      </c>
      <c r="K8" s="66" t="s">
        <v>47</v>
      </c>
      <c r="L8" s="60" t="s">
        <v>51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63" t="s">
        <v>60</v>
      </c>
      <c r="Y8" s="64"/>
      <c r="Z8" s="64"/>
      <c r="AA8" s="64"/>
      <c r="AB8" s="65"/>
      <c r="AC8" s="123" t="s">
        <v>61</v>
      </c>
      <c r="AD8" s="124"/>
      <c r="AE8" s="115" t="s">
        <v>63</v>
      </c>
      <c r="AF8" s="115" t="s">
        <v>50</v>
      </c>
      <c r="AG8" s="115" t="s">
        <v>62</v>
      </c>
      <c r="AH8" s="118" t="s">
        <v>48</v>
      </c>
    </row>
    <row r="9" spans="1:35" s="1" customFormat="1" ht="15" customHeight="1" x14ac:dyDescent="0.25">
      <c r="A9" s="83"/>
      <c r="B9" s="86"/>
      <c r="C9" s="86"/>
      <c r="D9" s="58"/>
      <c r="E9" s="58"/>
      <c r="F9" s="58"/>
      <c r="G9" s="78"/>
      <c r="H9" s="91"/>
      <c r="I9" s="94"/>
      <c r="J9" s="107"/>
      <c r="K9" s="67"/>
      <c r="L9" s="69" t="s">
        <v>31</v>
      </c>
      <c r="M9" s="70"/>
      <c r="N9" s="71"/>
      <c r="O9" s="72" t="s">
        <v>37</v>
      </c>
      <c r="P9" s="73"/>
      <c r="Q9" s="73"/>
      <c r="R9" s="73"/>
      <c r="S9" s="73"/>
      <c r="T9" s="74" t="s">
        <v>38</v>
      </c>
      <c r="U9" s="75"/>
      <c r="V9" s="75"/>
      <c r="W9" s="76"/>
      <c r="X9" s="80" t="s">
        <v>20</v>
      </c>
      <c r="Y9" s="80" t="s">
        <v>21</v>
      </c>
      <c r="Z9" s="80" t="s">
        <v>22</v>
      </c>
      <c r="AA9" s="80" t="s">
        <v>23</v>
      </c>
      <c r="AB9" s="80" t="s">
        <v>24</v>
      </c>
      <c r="AC9" s="125" t="s">
        <v>25</v>
      </c>
      <c r="AD9" s="125" t="s">
        <v>40</v>
      </c>
      <c r="AE9" s="116"/>
      <c r="AF9" s="116"/>
      <c r="AG9" s="116"/>
      <c r="AH9" s="119"/>
    </row>
    <row r="10" spans="1:35" s="1" customFormat="1" ht="39" thickBot="1" x14ac:dyDescent="0.3">
      <c r="A10" s="84"/>
      <c r="B10" s="87"/>
      <c r="C10" s="87"/>
      <c r="D10" s="59"/>
      <c r="E10" s="59"/>
      <c r="F10" s="59"/>
      <c r="G10" s="79"/>
      <c r="H10" s="92"/>
      <c r="I10" s="95"/>
      <c r="J10" s="108"/>
      <c r="K10" s="68"/>
      <c r="L10" s="15" t="s">
        <v>26</v>
      </c>
      <c r="M10" s="15" t="s">
        <v>21</v>
      </c>
      <c r="N10" s="15" t="s">
        <v>27</v>
      </c>
      <c r="O10" s="16" t="s">
        <v>32</v>
      </c>
      <c r="P10" s="16" t="s">
        <v>33</v>
      </c>
      <c r="Q10" s="16" t="s">
        <v>34</v>
      </c>
      <c r="R10" s="16" t="s">
        <v>35</v>
      </c>
      <c r="S10" s="16" t="s">
        <v>36</v>
      </c>
      <c r="T10" s="17" t="s">
        <v>28</v>
      </c>
      <c r="U10" s="17" t="s">
        <v>29</v>
      </c>
      <c r="V10" s="17" t="s">
        <v>39</v>
      </c>
      <c r="W10" s="17" t="s">
        <v>30</v>
      </c>
      <c r="X10" s="81"/>
      <c r="Y10" s="81"/>
      <c r="Z10" s="81"/>
      <c r="AA10" s="81"/>
      <c r="AB10" s="81"/>
      <c r="AC10" s="126"/>
      <c r="AD10" s="126"/>
      <c r="AE10" s="117"/>
      <c r="AF10" s="117"/>
      <c r="AG10" s="117"/>
      <c r="AH10" s="120"/>
    </row>
    <row r="11" spans="1:35" x14ac:dyDescent="0.25">
      <c r="B11" s="6"/>
      <c r="C11" s="9"/>
      <c r="D11" s="9"/>
      <c r="E11" s="9"/>
      <c r="F11" s="9"/>
      <c r="G11" s="11"/>
      <c r="H11" s="11"/>
      <c r="I11" s="11"/>
      <c r="J11" s="11"/>
      <c r="K11" s="18"/>
      <c r="L11" s="19"/>
      <c r="M11" s="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ht="15" customHeight="1" x14ac:dyDescent="0.25">
      <c r="B12" s="13"/>
      <c r="C12" s="9"/>
      <c r="D12" s="9"/>
      <c r="E12" s="9"/>
      <c r="F12" s="9"/>
      <c r="G12" s="11"/>
      <c r="H12" s="11"/>
      <c r="I12" s="11"/>
      <c r="J12" s="11"/>
      <c r="K12" s="18"/>
      <c r="L12" s="19"/>
      <c r="M12" s="1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</row>
    <row r="13" spans="1:35" ht="15" customHeight="1" x14ac:dyDescent="0.25">
      <c r="B13" s="13"/>
      <c r="C13" s="9"/>
      <c r="D13" s="9"/>
      <c r="E13" s="9"/>
      <c r="F13" s="9"/>
      <c r="G13" s="11"/>
      <c r="H13" s="11"/>
      <c r="I13" s="11"/>
      <c r="J13" s="11"/>
      <c r="K13" s="18"/>
      <c r="L13" s="19"/>
      <c r="M13" s="1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</row>
    <row r="14" spans="1:35" x14ac:dyDescent="0.25">
      <c r="B14" s="6"/>
      <c r="C14" s="9"/>
      <c r="D14" s="9"/>
      <c r="E14" s="9"/>
      <c r="F14" s="9"/>
      <c r="G14" s="11"/>
      <c r="H14" s="11"/>
      <c r="I14" s="11"/>
      <c r="J14" s="11"/>
      <c r="K14" s="18"/>
      <c r="L14" s="19"/>
      <c r="M14" s="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</row>
    <row r="15" spans="1:35" x14ac:dyDescent="0.25">
      <c r="B15" s="13"/>
      <c r="C15" s="9"/>
      <c r="D15" s="9"/>
      <c r="E15" s="9"/>
      <c r="F15" s="9"/>
      <c r="G15" s="11"/>
      <c r="H15" s="11"/>
      <c r="I15" s="11"/>
      <c r="J15" s="11"/>
      <c r="K15" s="18"/>
      <c r="L15" s="19"/>
      <c r="M15" s="1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</row>
    <row r="16" spans="1:35" x14ac:dyDescent="0.25">
      <c r="B16" s="6"/>
      <c r="C16" s="9"/>
      <c r="D16" s="9"/>
      <c r="E16" s="9"/>
      <c r="F16" s="9"/>
      <c r="G16" s="11"/>
      <c r="H16" s="11"/>
      <c r="I16" s="11"/>
      <c r="J16" s="11"/>
      <c r="K16" s="18"/>
      <c r="L16" s="19"/>
      <c r="M16" s="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2:35" s="3" customFormat="1" x14ac:dyDescent="0.25">
      <c r="B17" s="13"/>
      <c r="C17" s="9"/>
      <c r="D17" s="9"/>
      <c r="E17" s="9"/>
      <c r="F17" s="9"/>
      <c r="G17" s="11"/>
      <c r="H17" s="11"/>
      <c r="I17" s="11"/>
      <c r="J17" s="11"/>
      <c r="K17" s="18"/>
      <c r="L17" s="19"/>
      <c r="M17" s="1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</row>
    <row r="18" spans="2:35" s="3" customFormat="1" x14ac:dyDescent="0.25">
      <c r="B18" s="13"/>
      <c r="C18" s="9"/>
      <c r="D18" s="9"/>
      <c r="E18" s="9"/>
      <c r="F18" s="9"/>
      <c r="G18" s="11"/>
      <c r="H18" s="11"/>
      <c r="I18" s="11"/>
      <c r="J18" s="11"/>
      <c r="K18" s="18"/>
      <c r="L18" s="19"/>
      <c r="M18" s="1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</row>
    <row r="19" spans="2:35" s="3" customFormat="1" x14ac:dyDescent="0.25">
      <c r="B19" s="13"/>
      <c r="C19" s="9"/>
      <c r="D19" s="9"/>
      <c r="E19" s="9"/>
      <c r="F19" s="9"/>
      <c r="G19" s="11"/>
      <c r="H19" s="11"/>
      <c r="I19" s="11"/>
      <c r="J19" s="11"/>
      <c r="K19" s="19"/>
      <c r="L19" s="19"/>
      <c r="M19" s="1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2:35" s="3" customFormat="1" x14ac:dyDescent="0.25">
      <c r="B20" s="13"/>
      <c r="C20" s="9"/>
      <c r="D20" s="9"/>
      <c r="E20" s="9"/>
      <c r="F20" s="9"/>
      <c r="G20" s="11"/>
      <c r="H20" s="11"/>
      <c r="I20" s="11"/>
      <c r="J20" s="11"/>
      <c r="K20" s="19"/>
      <c r="L20" s="19"/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</row>
    <row r="21" spans="2:35" s="3" customFormat="1" x14ac:dyDescent="0.25">
      <c r="B21" s="13"/>
      <c r="C21" s="9"/>
      <c r="D21" s="9"/>
      <c r="E21" s="9"/>
      <c r="F21" s="9"/>
      <c r="G21" s="11"/>
      <c r="H21" s="11"/>
      <c r="I21" s="11"/>
      <c r="J21" s="11"/>
      <c r="K21" s="19"/>
      <c r="L21" s="19"/>
      <c r="M21" s="1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</row>
    <row r="22" spans="2:35" s="3" customFormat="1" x14ac:dyDescent="0.25">
      <c r="B22" s="13"/>
      <c r="C22" s="9"/>
      <c r="D22" s="9"/>
      <c r="E22" s="9"/>
      <c r="F22" s="9"/>
      <c r="G22" s="11"/>
      <c r="H22" s="11"/>
      <c r="I22" s="11"/>
      <c r="J22" s="11"/>
      <c r="K22" s="19"/>
      <c r="L22" s="19"/>
      <c r="M22" s="1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2:35" s="3" customFormat="1" x14ac:dyDescent="0.25">
      <c r="B23" s="6"/>
      <c r="C23" s="9"/>
      <c r="D23" s="9"/>
      <c r="E23" s="9"/>
      <c r="F23" s="9"/>
      <c r="G23" s="11"/>
      <c r="H23" s="11"/>
      <c r="I23" s="11"/>
      <c r="J23" s="11"/>
      <c r="K23" s="19"/>
      <c r="L23" s="19"/>
      <c r="M23" s="6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1"/>
      <c r="AI23" s="20"/>
    </row>
    <row r="24" spans="2:35" s="3" customFormat="1" x14ac:dyDescent="0.25">
      <c r="B24" s="6"/>
      <c r="C24" s="9"/>
      <c r="D24" s="9"/>
      <c r="E24" s="9"/>
      <c r="F24" s="9"/>
      <c r="G24" s="11"/>
      <c r="H24" s="11"/>
      <c r="I24" s="11"/>
      <c r="J24" s="11"/>
      <c r="K24" s="19"/>
      <c r="L24" s="19"/>
      <c r="M24" s="6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1"/>
      <c r="AI24" s="20"/>
    </row>
    <row r="25" spans="2:35" s="3" customFormat="1" x14ac:dyDescent="0.25">
      <c r="B25" s="6"/>
      <c r="C25" s="9"/>
      <c r="D25" s="9"/>
      <c r="E25" s="9"/>
      <c r="F25" s="9"/>
      <c r="G25" s="11"/>
      <c r="H25" s="11"/>
      <c r="I25" s="11"/>
      <c r="J25" s="11"/>
      <c r="K25" s="19"/>
      <c r="L25" s="19"/>
      <c r="M25" s="6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1"/>
      <c r="AI25" s="20"/>
    </row>
    <row r="26" spans="2:35" s="3" customFormat="1" x14ac:dyDescent="0.25">
      <c r="B26" s="6"/>
      <c r="C26" s="9"/>
      <c r="D26" s="9"/>
      <c r="E26" s="9"/>
      <c r="F26" s="9"/>
      <c r="G26" s="11"/>
      <c r="H26" s="11"/>
      <c r="I26" s="11"/>
      <c r="J26" s="11"/>
      <c r="K26" s="19"/>
      <c r="L26" s="19"/>
      <c r="M26" s="6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1"/>
      <c r="AI26" s="20"/>
    </row>
    <row r="27" spans="2:35" s="3" customFormat="1" x14ac:dyDescent="0.25">
      <c r="B27" s="13"/>
      <c r="C27" s="9"/>
      <c r="D27" s="9"/>
      <c r="E27" s="9"/>
      <c r="F27" s="9"/>
      <c r="G27" s="11"/>
      <c r="H27" s="11"/>
      <c r="I27" s="11"/>
      <c r="J27" s="11"/>
      <c r="K27" s="19"/>
      <c r="L27" s="19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1"/>
      <c r="AI27" s="20"/>
    </row>
    <row r="28" spans="2:35" s="3" customFormat="1" x14ac:dyDescent="0.25">
      <c r="B28" s="13"/>
      <c r="C28" s="9"/>
      <c r="D28" s="9"/>
      <c r="E28" s="9"/>
      <c r="F28" s="9"/>
      <c r="G28" s="11"/>
      <c r="H28" s="11"/>
      <c r="I28" s="11"/>
      <c r="J28" s="11"/>
      <c r="K28" s="19"/>
      <c r="L28" s="19"/>
      <c r="M28" s="1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2:35" s="3" customFormat="1" x14ac:dyDescent="0.25">
      <c r="B29" s="6"/>
      <c r="C29" s="9"/>
      <c r="D29" s="9"/>
      <c r="E29" s="9"/>
      <c r="F29" s="9"/>
      <c r="G29" s="11"/>
      <c r="H29" s="11"/>
      <c r="I29" s="11"/>
      <c r="J29" s="11"/>
      <c r="K29" s="19"/>
      <c r="L29" s="19"/>
      <c r="M29" s="13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2:35" s="3" customFormat="1" x14ac:dyDescent="0.25">
      <c r="B30" s="13"/>
      <c r="C30" s="9"/>
      <c r="D30" s="9"/>
      <c r="E30" s="9"/>
      <c r="F30" s="9"/>
      <c r="G30" s="11"/>
      <c r="H30" s="11"/>
      <c r="I30" s="11"/>
      <c r="J30" s="11"/>
      <c r="K30" s="19"/>
      <c r="L30" s="19"/>
      <c r="M30" s="1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2:35" s="3" customFormat="1" x14ac:dyDescent="0.25">
      <c r="B31" s="6"/>
      <c r="C31" s="9"/>
      <c r="D31" s="9"/>
      <c r="E31" s="9"/>
      <c r="F31" s="9"/>
      <c r="G31" s="11"/>
      <c r="H31" s="11"/>
      <c r="I31" s="11"/>
      <c r="J31" s="11"/>
      <c r="K31" s="19"/>
      <c r="L31" s="19"/>
      <c r="M31" s="1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2:35" s="3" customFormat="1" x14ac:dyDescent="0.25">
      <c r="B32" s="13"/>
      <c r="C32" s="9"/>
      <c r="D32" s="9"/>
      <c r="E32" s="9"/>
      <c r="F32" s="9"/>
      <c r="G32" s="11"/>
      <c r="H32" s="11"/>
      <c r="I32" s="11"/>
      <c r="J32" s="11"/>
      <c r="K32" s="19"/>
      <c r="L32" s="19"/>
      <c r="M32" s="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35" s="3" customFormat="1" x14ac:dyDescent="0.25">
      <c r="B33" s="13"/>
      <c r="C33" s="9"/>
      <c r="D33" s="9"/>
      <c r="E33" s="9"/>
      <c r="F33" s="9"/>
      <c r="G33" s="11"/>
      <c r="H33" s="11"/>
      <c r="I33" s="11"/>
      <c r="J33" s="11"/>
      <c r="K33" s="19"/>
      <c r="L33" s="19"/>
      <c r="M33" s="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4" spans="2:35" s="3" customFormat="1" x14ac:dyDescent="0.25">
      <c r="B34" s="13"/>
      <c r="C34" s="9"/>
      <c r="D34" s="9"/>
      <c r="E34" s="9"/>
      <c r="F34" s="9"/>
      <c r="G34" s="11"/>
      <c r="H34" s="11"/>
      <c r="I34" s="11"/>
      <c r="J34" s="11"/>
      <c r="K34" s="19"/>
      <c r="L34" s="19"/>
      <c r="M34" s="13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2:35" s="3" customFormat="1" x14ac:dyDescent="0.25">
      <c r="B35" s="13"/>
      <c r="C35" s="9"/>
      <c r="D35" s="9"/>
      <c r="E35" s="9"/>
      <c r="F35" s="9"/>
      <c r="G35" s="11"/>
      <c r="H35" s="11"/>
      <c r="I35" s="11"/>
      <c r="J35" s="11"/>
      <c r="K35" s="19"/>
      <c r="L35" s="19"/>
      <c r="M35" s="13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  <row r="36" spans="2:35" s="3" customFormat="1" x14ac:dyDescent="0.25">
      <c r="B36" s="13"/>
      <c r="C36" s="9"/>
      <c r="D36" s="9"/>
      <c r="E36" s="9"/>
      <c r="F36" s="9"/>
      <c r="G36" s="11"/>
      <c r="H36" s="11"/>
      <c r="I36" s="11"/>
      <c r="J36" s="11"/>
      <c r="K36" s="19"/>
      <c r="L36" s="19"/>
      <c r="M36" s="1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1"/>
      <c r="AI36" s="20"/>
    </row>
    <row r="37" spans="2:35" s="3" customFormat="1" x14ac:dyDescent="0.25">
      <c r="B37" s="13"/>
      <c r="C37" s="9"/>
      <c r="D37" s="9"/>
      <c r="E37" s="9"/>
      <c r="F37" s="9"/>
      <c r="G37" s="11"/>
      <c r="H37" s="11"/>
      <c r="I37" s="11"/>
      <c r="J37" s="11"/>
      <c r="K37" s="19"/>
      <c r="L37" s="19"/>
      <c r="M37" s="1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1"/>
      <c r="AI37" s="20"/>
    </row>
    <row r="38" spans="2:35" s="3" customFormat="1" x14ac:dyDescent="0.25">
      <c r="B38" s="6"/>
      <c r="C38" s="9"/>
      <c r="D38" s="9"/>
      <c r="E38" s="9"/>
      <c r="F38" s="9"/>
      <c r="G38" s="11"/>
      <c r="H38" s="11"/>
      <c r="I38" s="11"/>
      <c r="J38" s="11"/>
      <c r="K38" s="19"/>
      <c r="L38" s="19"/>
      <c r="M38" s="1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2:35" s="3" customFormat="1" x14ac:dyDescent="0.25">
      <c r="B39" s="6"/>
      <c r="C39" s="9"/>
      <c r="D39" s="9"/>
      <c r="E39" s="9"/>
      <c r="F39" s="9"/>
      <c r="G39" s="11"/>
      <c r="H39" s="11"/>
      <c r="I39" s="11"/>
      <c r="J39" s="11"/>
      <c r="K39" s="19"/>
      <c r="L39" s="19"/>
      <c r="M39" s="1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2:35" s="3" customFormat="1" x14ac:dyDescent="0.25">
      <c r="B40" s="6"/>
      <c r="C40" s="9"/>
      <c r="D40" s="9"/>
      <c r="E40" s="9"/>
      <c r="F40" s="9"/>
      <c r="G40" s="11"/>
      <c r="H40" s="11"/>
      <c r="I40" s="11"/>
      <c r="J40" s="11"/>
      <c r="K40" s="19"/>
      <c r="L40" s="19"/>
      <c r="M40" s="1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2:35" s="3" customFormat="1" x14ac:dyDescent="0.25">
      <c r="B41" s="6"/>
      <c r="C41" s="9"/>
      <c r="D41" s="9"/>
      <c r="E41" s="9"/>
      <c r="F41" s="9"/>
      <c r="G41" s="11"/>
      <c r="H41" s="11"/>
      <c r="I41" s="11"/>
      <c r="J41" s="11"/>
      <c r="K41" s="19"/>
      <c r="L41" s="19"/>
      <c r="M41" s="13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2:35" s="3" customFormat="1" x14ac:dyDescent="0.25">
      <c r="B42" s="13"/>
      <c r="C42" s="9"/>
      <c r="D42" s="9"/>
      <c r="E42" s="9"/>
      <c r="F42" s="9"/>
      <c r="G42" s="11"/>
      <c r="H42" s="11"/>
      <c r="I42" s="11"/>
      <c r="J42" s="11"/>
      <c r="K42" s="19"/>
      <c r="L42" s="19"/>
      <c r="M42" s="1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2:35" s="3" customFormat="1" x14ac:dyDescent="0.25">
      <c r="B43" s="13"/>
      <c r="C43" s="9"/>
      <c r="D43" s="9"/>
      <c r="E43" s="9"/>
      <c r="F43" s="9"/>
      <c r="G43" s="11"/>
      <c r="H43" s="11"/>
      <c r="I43" s="11"/>
      <c r="J43" s="11"/>
      <c r="K43" s="19"/>
      <c r="L43" s="19"/>
      <c r="M43" s="1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2:35" s="3" customFormat="1" x14ac:dyDescent="0.25">
      <c r="B44" s="6"/>
      <c r="C44" s="9"/>
      <c r="D44" s="9"/>
      <c r="E44" s="9"/>
      <c r="F44" s="9"/>
      <c r="G44" s="11"/>
      <c r="H44" s="11"/>
      <c r="I44" s="11"/>
      <c r="J44" s="11"/>
      <c r="K44" s="19"/>
      <c r="L44" s="19"/>
      <c r="M44" s="13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</row>
    <row r="45" spans="2:35" s="3" customFormat="1" x14ac:dyDescent="0.25">
      <c r="B45" s="13"/>
      <c r="C45" s="9"/>
      <c r="D45" s="9"/>
      <c r="E45" s="9"/>
      <c r="F45" s="9"/>
      <c r="G45" s="11"/>
      <c r="H45" s="11"/>
      <c r="I45" s="11"/>
      <c r="J45" s="11"/>
      <c r="K45" s="19"/>
      <c r="L45" s="19"/>
      <c r="M45" s="13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</row>
    <row r="46" spans="2:35" s="3" customFormat="1" x14ac:dyDescent="0.25">
      <c r="B46" s="6"/>
      <c r="C46" s="9"/>
      <c r="D46" s="9"/>
      <c r="E46" s="9"/>
      <c r="F46" s="9"/>
      <c r="G46" s="11"/>
      <c r="H46" s="11"/>
      <c r="I46" s="11"/>
      <c r="J46" s="11"/>
      <c r="K46" s="19"/>
      <c r="L46" s="19"/>
      <c r="M46" s="1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</row>
    <row r="47" spans="2:35" s="3" customFormat="1" x14ac:dyDescent="0.25">
      <c r="B47" s="13"/>
      <c r="C47" s="9"/>
      <c r="D47" s="9"/>
      <c r="E47" s="9"/>
      <c r="F47" s="9"/>
      <c r="G47" s="11"/>
      <c r="H47" s="11"/>
      <c r="I47" s="11"/>
      <c r="J47" s="11"/>
      <c r="K47" s="19"/>
      <c r="L47" s="19"/>
      <c r="M47" s="1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</row>
    <row r="48" spans="2:35" s="3" customFormat="1" x14ac:dyDescent="0.25">
      <c r="B48" s="13"/>
      <c r="C48" s="9"/>
      <c r="D48" s="9"/>
      <c r="E48" s="9"/>
      <c r="F48" s="9"/>
      <c r="G48" s="11"/>
      <c r="H48" s="11"/>
      <c r="I48" s="11"/>
      <c r="J48" s="11"/>
      <c r="K48" s="19"/>
      <c r="L48" s="19"/>
      <c r="M48" s="1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  <row r="49" spans="1:35" x14ac:dyDescent="0.25">
      <c r="B49" s="13"/>
      <c r="C49" s="9"/>
      <c r="D49" s="9"/>
      <c r="E49" s="9"/>
      <c r="F49" s="9"/>
      <c r="G49" s="11"/>
      <c r="H49" s="11"/>
      <c r="I49" s="11"/>
      <c r="J49" s="11"/>
      <c r="K49" s="19"/>
      <c r="L49" s="19"/>
      <c r="M49" s="13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</row>
    <row r="50" spans="1:35" x14ac:dyDescent="0.25">
      <c r="B50" s="13"/>
      <c r="C50" s="9"/>
      <c r="D50" s="9"/>
      <c r="E50" s="9"/>
      <c r="F50" s="9"/>
      <c r="G50" s="11"/>
      <c r="H50" s="11"/>
      <c r="I50" s="11"/>
      <c r="J50" s="11"/>
      <c r="K50" s="19"/>
      <c r="L50" s="19"/>
      <c r="M50" s="13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/>
    </row>
    <row r="51" spans="1:35" x14ac:dyDescent="0.25">
      <c r="B51" s="13"/>
      <c r="C51" s="9"/>
      <c r="D51" s="9"/>
      <c r="E51" s="9"/>
      <c r="F51" s="9"/>
      <c r="G51" s="11"/>
      <c r="H51" s="11"/>
      <c r="I51" s="11"/>
      <c r="J51" s="11"/>
      <c r="K51" s="19"/>
      <c r="L51" s="19"/>
      <c r="M51" s="13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</row>
    <row r="52" spans="1:35" x14ac:dyDescent="0.25">
      <c r="B52" s="13"/>
      <c r="C52" s="9"/>
      <c r="D52" s="9"/>
      <c r="E52" s="9"/>
      <c r="F52" s="9"/>
      <c r="G52" s="11"/>
      <c r="H52" s="11"/>
      <c r="I52" s="11"/>
      <c r="J52" s="11"/>
      <c r="K52" s="19"/>
      <c r="L52" s="19"/>
      <c r="M52" s="13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/>
    </row>
    <row r="53" spans="1:35" x14ac:dyDescent="0.25">
      <c r="B53" s="6"/>
      <c r="C53" s="9"/>
      <c r="D53" s="9"/>
      <c r="E53" s="9"/>
      <c r="F53" s="9"/>
      <c r="G53" s="11"/>
      <c r="H53" s="11"/>
      <c r="I53" s="11"/>
      <c r="J53" s="11"/>
      <c r="K53" s="19"/>
      <c r="L53" s="19"/>
      <c r="M53" s="13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</row>
    <row r="54" spans="1:35" x14ac:dyDescent="0.25">
      <c r="B54" s="6"/>
      <c r="C54" s="9"/>
      <c r="D54" s="9"/>
      <c r="E54" s="9"/>
      <c r="F54" s="9"/>
      <c r="G54" s="11"/>
      <c r="H54" s="11"/>
      <c r="I54" s="11"/>
      <c r="J54" s="11"/>
      <c r="K54" s="19"/>
      <c r="L54" s="19"/>
      <c r="M54" s="1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/>
    </row>
    <row r="55" spans="1:35" x14ac:dyDescent="0.25">
      <c r="B55" s="6"/>
      <c r="C55" s="9"/>
      <c r="D55" s="9"/>
      <c r="E55" s="9"/>
      <c r="F55" s="9"/>
      <c r="G55" s="11"/>
      <c r="H55" s="11"/>
      <c r="I55" s="11"/>
      <c r="J55" s="11"/>
      <c r="K55" s="19"/>
      <c r="L55" s="19"/>
      <c r="M55" s="1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</row>
    <row r="56" spans="1:35" x14ac:dyDescent="0.25">
      <c r="B56" s="13"/>
      <c r="C56" s="9"/>
      <c r="D56" s="9"/>
      <c r="E56" s="9"/>
      <c r="F56" s="9"/>
      <c r="G56" s="11"/>
      <c r="H56" s="11"/>
      <c r="I56" s="11"/>
      <c r="J56" s="11"/>
      <c r="K56" s="19"/>
      <c r="L56" s="19"/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0"/>
    </row>
    <row r="57" spans="1:35" x14ac:dyDescent="0.25">
      <c r="B57" s="13"/>
      <c r="C57" s="9"/>
      <c r="D57" s="9"/>
      <c r="E57" s="9"/>
      <c r="F57" s="9"/>
      <c r="G57" s="11"/>
      <c r="H57" s="11"/>
      <c r="I57" s="11"/>
      <c r="J57" s="11"/>
      <c r="K57" s="19"/>
      <c r="L57" s="19"/>
      <c r="M57" s="1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0"/>
    </row>
    <row r="58" spans="1:35" x14ac:dyDescent="0.25">
      <c r="B58" s="13"/>
      <c r="C58" s="9"/>
      <c r="D58" s="9"/>
      <c r="E58" s="9"/>
      <c r="F58" s="9"/>
      <c r="G58" s="11"/>
      <c r="H58" s="11"/>
      <c r="I58" s="11"/>
      <c r="J58" s="11"/>
      <c r="K58" s="19"/>
      <c r="L58" s="19"/>
      <c r="M58" s="1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0"/>
    </row>
    <row r="59" spans="1:35" x14ac:dyDescent="0.25">
      <c r="B59" s="6"/>
      <c r="C59" s="9"/>
      <c r="D59" s="9"/>
      <c r="E59" s="9"/>
      <c r="F59" s="9"/>
      <c r="G59" s="11"/>
      <c r="H59" s="11"/>
      <c r="I59" s="11"/>
      <c r="J59" s="11"/>
      <c r="K59" s="19"/>
      <c r="L59" s="19"/>
      <c r="M59" s="13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0"/>
    </row>
    <row r="60" spans="1:35" x14ac:dyDescent="0.25">
      <c r="B60" s="6"/>
      <c r="C60" s="9"/>
      <c r="D60" s="9"/>
      <c r="E60" s="9"/>
      <c r="F60" s="9"/>
      <c r="G60" s="11"/>
      <c r="H60" s="11"/>
      <c r="I60" s="11"/>
      <c r="J60" s="11"/>
      <c r="K60" s="19"/>
      <c r="L60" s="19"/>
      <c r="M60" s="13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0"/>
    </row>
    <row r="61" spans="1:35" x14ac:dyDescent="0.25">
      <c r="B61" s="6"/>
      <c r="C61" s="9"/>
      <c r="D61" s="9"/>
      <c r="E61" s="9"/>
      <c r="F61" s="9"/>
      <c r="G61" s="11"/>
      <c r="H61" s="11"/>
      <c r="I61" s="11"/>
      <c r="J61" s="11"/>
      <c r="K61" s="19"/>
      <c r="L61" s="19"/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0"/>
    </row>
    <row r="62" spans="1:35" x14ac:dyDescent="0.25">
      <c r="B62" s="13"/>
      <c r="C62" s="9"/>
      <c r="D62" s="9"/>
      <c r="E62" s="9"/>
      <c r="F62" s="9"/>
      <c r="G62" s="11"/>
      <c r="H62" s="11"/>
      <c r="I62" s="11"/>
      <c r="J62" s="11"/>
      <c r="K62" s="19"/>
      <c r="L62" s="19"/>
      <c r="M62" s="1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0"/>
    </row>
    <row r="63" spans="1:35" x14ac:dyDescent="0.25">
      <c r="AI63" s="20"/>
    </row>
    <row r="64" spans="1:35" x14ac:dyDescent="0.25">
      <c r="A64" s="32" t="s">
        <v>128</v>
      </c>
      <c r="G64" s="2">
        <f>SUM(G11:G62)</f>
        <v>0</v>
      </c>
      <c r="H64" s="3"/>
      <c r="I64" s="3"/>
      <c r="J64" s="3"/>
      <c r="AI64" s="20"/>
    </row>
    <row r="85" spans="1:35" x14ac:dyDescent="0.25">
      <c r="A85" s="34" t="s">
        <v>130</v>
      </c>
      <c r="B85" s="4"/>
      <c r="C85" s="5"/>
      <c r="D85" s="4"/>
      <c r="E85" s="4"/>
      <c r="K85" s="14" t="s">
        <v>54</v>
      </c>
      <c r="L85" s="4"/>
      <c r="M85" s="5"/>
      <c r="N85" s="4"/>
      <c r="O85" s="4"/>
      <c r="P85" s="4"/>
      <c r="Q85" s="4"/>
      <c r="AI85" s="3"/>
    </row>
    <row r="86" spans="1:35" x14ac:dyDescent="0.25">
      <c r="A86" s="35"/>
      <c r="B86" s="8" t="s">
        <v>1</v>
      </c>
      <c r="C86" s="8" t="s">
        <v>2</v>
      </c>
      <c r="D86" s="8" t="s">
        <v>16</v>
      </c>
      <c r="E86" s="8" t="s">
        <v>0</v>
      </c>
      <c r="K86" s="97" t="s">
        <v>56</v>
      </c>
      <c r="L86" s="98"/>
      <c r="M86" s="99"/>
      <c r="N86" s="97" t="s">
        <v>55</v>
      </c>
      <c r="O86" s="99"/>
      <c r="P86" s="56"/>
      <c r="Q86" s="56"/>
      <c r="AI86" s="3"/>
    </row>
    <row r="87" spans="1:35" x14ac:dyDescent="0.25">
      <c r="A87" s="36" t="s">
        <v>13</v>
      </c>
      <c r="B87" s="56" t="e">
        <f>AVERAGE(C11:C62)</f>
        <v>#DIV/0!</v>
      </c>
      <c r="C87" s="56" t="e">
        <f>MEDIAN(C11:C62)</f>
        <v>#NUM!</v>
      </c>
      <c r="D87" s="56">
        <f>MIN(C11:C62)</f>
        <v>0</v>
      </c>
      <c r="E87" s="56">
        <f>COUNT(C11:C62)</f>
        <v>0</v>
      </c>
      <c r="K87" s="121" t="s">
        <v>52</v>
      </c>
      <c r="L87" s="121"/>
      <c r="M87" s="121"/>
      <c r="N87" s="100">
        <f>COUNTA(K11:K62)</f>
        <v>0</v>
      </c>
      <c r="O87" s="101"/>
      <c r="P87" s="56"/>
      <c r="Q87" s="56"/>
      <c r="AI87" s="3"/>
    </row>
    <row r="88" spans="1:35" x14ac:dyDescent="0.25">
      <c r="A88" s="37" t="s">
        <v>3</v>
      </c>
      <c r="B88" s="56" t="e">
        <f>AVERAGE(D11:D62)</f>
        <v>#DIV/0!</v>
      </c>
      <c r="C88" s="56" t="e">
        <f>MEDIAN(D11:D62)</f>
        <v>#NUM!</v>
      </c>
      <c r="D88" s="56">
        <f>MIN(D11:D62)</f>
        <v>0</v>
      </c>
      <c r="E88" s="56">
        <f>COUNT(D11:D62)</f>
        <v>0</v>
      </c>
      <c r="K88" s="122" t="s">
        <v>53</v>
      </c>
      <c r="L88" s="122"/>
      <c r="M88" s="122"/>
      <c r="N88" s="88">
        <f>COUNTA(L11:W62)</f>
        <v>0</v>
      </c>
      <c r="O88" s="89"/>
      <c r="P88" s="56"/>
      <c r="Q88" s="56"/>
      <c r="AI88" s="3"/>
    </row>
    <row r="89" spans="1:35" x14ac:dyDescent="0.25">
      <c r="A89" s="36" t="s">
        <v>137</v>
      </c>
      <c r="B89" s="56" t="e">
        <f>AVERAGE(E11:E62)</f>
        <v>#DIV/0!</v>
      </c>
      <c r="C89" s="56" t="e">
        <f>MEDIAN(E11:E62)</f>
        <v>#NUM!</v>
      </c>
      <c r="D89" s="56">
        <f>MIN(E11:E62)</f>
        <v>0</v>
      </c>
      <c r="E89" s="56">
        <f>COUNT(E11:E62)</f>
        <v>0</v>
      </c>
      <c r="K89" s="109" t="s">
        <v>67</v>
      </c>
      <c r="L89" s="110"/>
      <c r="M89" s="111"/>
      <c r="N89" s="88">
        <f>COUNTA(L11:L62,M11:M62,N11:N62)</f>
        <v>0</v>
      </c>
      <c r="O89" s="89"/>
      <c r="P89" s="56"/>
      <c r="Q89" s="56"/>
      <c r="AI89" s="3"/>
    </row>
    <row r="90" spans="1:35" x14ac:dyDescent="0.25">
      <c r="K90" s="112" t="s">
        <v>66</v>
      </c>
      <c r="L90" s="113"/>
      <c r="M90" s="114"/>
      <c r="N90" s="88">
        <f>COUNTA(O11:O62,P11:P62,Q11:Q62,R11:R62,S11:S62)</f>
        <v>0</v>
      </c>
      <c r="O90" s="89"/>
      <c r="P90" s="56"/>
      <c r="Q90" s="56"/>
      <c r="AI90" s="3"/>
    </row>
    <row r="91" spans="1:35" x14ac:dyDescent="0.25">
      <c r="A91" s="3"/>
      <c r="B91" s="3"/>
      <c r="C91" s="3"/>
      <c r="D91" s="3"/>
      <c r="E91" s="3"/>
      <c r="K91" s="103" t="s">
        <v>65</v>
      </c>
      <c r="L91" s="104"/>
      <c r="M91" s="105"/>
      <c r="N91" s="88">
        <f>COUNTA(T11:W62)</f>
        <v>0</v>
      </c>
      <c r="O91" s="89"/>
      <c r="P91" s="56"/>
      <c r="Q91" s="56"/>
      <c r="AI91" s="3"/>
    </row>
    <row r="92" spans="1:35" x14ac:dyDescent="0.25">
      <c r="K92" s="102" t="s">
        <v>57</v>
      </c>
      <c r="L92" s="102"/>
      <c r="M92" s="102"/>
      <c r="N92" s="88">
        <f>COUNTA(X11:X62,Y11:Y62,Z11:Z62,AA11:AA62,AB11:AB62)</f>
        <v>0</v>
      </c>
      <c r="O92" s="89"/>
      <c r="AI92" s="3"/>
    </row>
    <row r="93" spans="1:35" x14ac:dyDescent="0.25">
      <c r="K93" s="96" t="s">
        <v>58</v>
      </c>
      <c r="L93" s="96"/>
      <c r="M93" s="96"/>
      <c r="N93" s="88">
        <f>COUNTA(AC11:AC62,AD11:AD62)</f>
        <v>0</v>
      </c>
      <c r="O93" s="89"/>
      <c r="AI93" s="3"/>
    </row>
    <row r="96" spans="1:35" ht="15" customHeight="1" x14ac:dyDescent="0.25">
      <c r="AI96" s="3"/>
    </row>
  </sheetData>
  <mergeCells count="44">
    <mergeCell ref="E8:E10"/>
    <mergeCell ref="A8:A10"/>
    <mergeCell ref="B8:B10"/>
    <mergeCell ref="C8:C10"/>
    <mergeCell ref="D8:D10"/>
    <mergeCell ref="F8:F10"/>
    <mergeCell ref="G8:G10"/>
    <mergeCell ref="H8:H10"/>
    <mergeCell ref="I8:I10"/>
    <mergeCell ref="J8:J10"/>
    <mergeCell ref="K86:M86"/>
    <mergeCell ref="N86:O86"/>
    <mergeCell ref="K87:M87"/>
    <mergeCell ref="N87:O87"/>
    <mergeCell ref="AH8:AH10"/>
    <mergeCell ref="Y9:Y10"/>
    <mergeCell ref="Z9:Z10"/>
    <mergeCell ref="AA9:AA10"/>
    <mergeCell ref="AB9:AB10"/>
    <mergeCell ref="AC9:AC10"/>
    <mergeCell ref="AF8:AF10"/>
    <mergeCell ref="AG8:AG10"/>
    <mergeCell ref="AD9:AD10"/>
    <mergeCell ref="AC8:AD8"/>
    <mergeCell ref="AE8:AE10"/>
    <mergeCell ref="K8:K10"/>
    <mergeCell ref="L8:W8"/>
    <mergeCell ref="X8:AB8"/>
    <mergeCell ref="L9:N9"/>
    <mergeCell ref="O9:S9"/>
    <mergeCell ref="T9:W9"/>
    <mergeCell ref="X9:X10"/>
    <mergeCell ref="K92:M92"/>
    <mergeCell ref="N92:O92"/>
    <mergeCell ref="K93:M93"/>
    <mergeCell ref="N93:O93"/>
    <mergeCell ref="K88:M88"/>
    <mergeCell ref="N88:O88"/>
    <mergeCell ref="K89:M89"/>
    <mergeCell ref="N89:O89"/>
    <mergeCell ref="K90:M90"/>
    <mergeCell ref="N90:O90"/>
    <mergeCell ref="K91:M91"/>
    <mergeCell ref="N91:O9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96"/>
  <sheetViews>
    <sheetView workbookViewId="0">
      <selection activeCell="C1" sqref="C1"/>
    </sheetView>
  </sheetViews>
  <sheetFormatPr defaultColWidth="8.85546875" defaultRowHeight="15" x14ac:dyDescent="0.25"/>
  <cols>
    <col min="1" max="1" width="12.7109375" style="32" customWidth="1"/>
    <col min="2" max="2" width="13.140625" style="12" customWidth="1"/>
    <col min="3" max="3" width="12.7109375" style="10" customWidth="1"/>
    <col min="4" max="4" width="12.7109375" style="56" customWidth="1"/>
    <col min="5" max="5" width="12.7109375" style="2" customWidth="1"/>
    <col min="6" max="10" width="12.7109375" style="56" customWidth="1"/>
    <col min="11" max="34" width="12.7109375" style="3" customWidth="1"/>
    <col min="36" max="16384" width="8.85546875" style="3"/>
  </cols>
  <sheetData>
    <row r="1" spans="1:35" x14ac:dyDescent="0.25">
      <c r="A1" s="44" t="s">
        <v>14</v>
      </c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5" x14ac:dyDescent="0.25">
      <c r="A2" s="49" t="s">
        <v>15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50"/>
    </row>
    <row r="3" spans="1:35" x14ac:dyDescent="0.25">
      <c r="A3" s="49" t="s">
        <v>8</v>
      </c>
      <c r="B3" s="40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50"/>
    </row>
    <row r="4" spans="1:35" x14ac:dyDescent="0.25">
      <c r="A4" s="49" t="s">
        <v>4</v>
      </c>
      <c r="B4" s="40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50"/>
    </row>
    <row r="5" spans="1:35" ht="15.75" thickBot="1" x14ac:dyDescent="0.3">
      <c r="A5" s="51" t="s">
        <v>9</v>
      </c>
      <c r="B5" s="52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6" spans="1:35" ht="15.75" thickBot="1" x14ac:dyDescent="0.3"/>
    <row r="7" spans="1:35" s="31" customFormat="1" ht="15.75" thickBot="1" x14ac:dyDescent="0.25">
      <c r="A7" s="33" t="s">
        <v>135</v>
      </c>
      <c r="B7" s="23"/>
      <c r="C7" s="24"/>
      <c r="D7" s="25"/>
      <c r="E7" s="26"/>
      <c r="F7" s="25"/>
      <c r="G7" s="27"/>
      <c r="H7" s="38" t="s">
        <v>120</v>
      </c>
      <c r="I7" s="39"/>
      <c r="J7" s="39"/>
      <c r="K7" s="22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15" customHeight="1" x14ac:dyDescent="0.25">
      <c r="A8" s="82" t="s">
        <v>41</v>
      </c>
      <c r="B8" s="85" t="s">
        <v>42</v>
      </c>
      <c r="C8" s="57" t="s">
        <v>43</v>
      </c>
      <c r="D8" s="57" t="s">
        <v>44</v>
      </c>
      <c r="E8" s="57" t="s">
        <v>129</v>
      </c>
      <c r="F8" s="57" t="s">
        <v>45</v>
      </c>
      <c r="G8" s="77" t="s">
        <v>46</v>
      </c>
      <c r="H8" s="90" t="s">
        <v>131</v>
      </c>
      <c r="I8" s="93" t="s">
        <v>132</v>
      </c>
      <c r="J8" s="106" t="s">
        <v>133</v>
      </c>
      <c r="K8" s="66" t="s">
        <v>47</v>
      </c>
      <c r="L8" s="60" t="s">
        <v>51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63" t="s">
        <v>60</v>
      </c>
      <c r="Y8" s="64"/>
      <c r="Z8" s="64"/>
      <c r="AA8" s="64"/>
      <c r="AB8" s="65"/>
      <c r="AC8" s="123" t="s">
        <v>61</v>
      </c>
      <c r="AD8" s="124"/>
      <c r="AE8" s="115" t="s">
        <v>63</v>
      </c>
      <c r="AF8" s="115" t="s">
        <v>50</v>
      </c>
      <c r="AG8" s="115" t="s">
        <v>62</v>
      </c>
      <c r="AH8" s="118" t="s">
        <v>48</v>
      </c>
    </row>
    <row r="9" spans="1:35" s="1" customFormat="1" x14ac:dyDescent="0.25">
      <c r="A9" s="83"/>
      <c r="B9" s="86"/>
      <c r="C9" s="86"/>
      <c r="D9" s="58"/>
      <c r="E9" s="58"/>
      <c r="F9" s="58"/>
      <c r="G9" s="78"/>
      <c r="H9" s="91"/>
      <c r="I9" s="94"/>
      <c r="J9" s="107"/>
      <c r="K9" s="67"/>
      <c r="L9" s="69" t="s">
        <v>31</v>
      </c>
      <c r="M9" s="70"/>
      <c r="N9" s="71"/>
      <c r="O9" s="72" t="s">
        <v>37</v>
      </c>
      <c r="P9" s="73"/>
      <c r="Q9" s="73"/>
      <c r="R9" s="73"/>
      <c r="S9" s="73"/>
      <c r="T9" s="74" t="s">
        <v>38</v>
      </c>
      <c r="U9" s="75"/>
      <c r="V9" s="75"/>
      <c r="W9" s="76"/>
      <c r="X9" s="80" t="s">
        <v>20</v>
      </c>
      <c r="Y9" s="80" t="s">
        <v>21</v>
      </c>
      <c r="Z9" s="80" t="s">
        <v>22</v>
      </c>
      <c r="AA9" s="80" t="s">
        <v>23</v>
      </c>
      <c r="AB9" s="80" t="s">
        <v>24</v>
      </c>
      <c r="AC9" s="125" t="s">
        <v>25</v>
      </c>
      <c r="AD9" s="125" t="s">
        <v>40</v>
      </c>
      <c r="AE9" s="116"/>
      <c r="AF9" s="116"/>
      <c r="AG9" s="116"/>
      <c r="AH9" s="119"/>
    </row>
    <row r="10" spans="1:35" s="1" customFormat="1" ht="39" thickBot="1" x14ac:dyDescent="0.3">
      <c r="A10" s="84"/>
      <c r="B10" s="87"/>
      <c r="C10" s="87"/>
      <c r="D10" s="59"/>
      <c r="E10" s="59"/>
      <c r="F10" s="59"/>
      <c r="G10" s="79"/>
      <c r="H10" s="92"/>
      <c r="I10" s="95"/>
      <c r="J10" s="108"/>
      <c r="K10" s="68"/>
      <c r="L10" s="15" t="s">
        <v>26</v>
      </c>
      <c r="M10" s="15" t="s">
        <v>21</v>
      </c>
      <c r="N10" s="15" t="s">
        <v>27</v>
      </c>
      <c r="O10" s="16" t="s">
        <v>32</v>
      </c>
      <c r="P10" s="16" t="s">
        <v>33</v>
      </c>
      <c r="Q10" s="16" t="s">
        <v>34</v>
      </c>
      <c r="R10" s="16" t="s">
        <v>35</v>
      </c>
      <c r="S10" s="16" t="s">
        <v>36</v>
      </c>
      <c r="T10" s="17" t="s">
        <v>28</v>
      </c>
      <c r="U10" s="17" t="s">
        <v>29</v>
      </c>
      <c r="V10" s="17" t="s">
        <v>39</v>
      </c>
      <c r="W10" s="17" t="s">
        <v>30</v>
      </c>
      <c r="X10" s="81"/>
      <c r="Y10" s="81"/>
      <c r="Z10" s="81"/>
      <c r="AA10" s="81"/>
      <c r="AB10" s="81"/>
      <c r="AC10" s="126"/>
      <c r="AD10" s="126"/>
      <c r="AE10" s="117"/>
      <c r="AF10" s="117"/>
      <c r="AG10" s="117"/>
      <c r="AH10" s="120"/>
    </row>
    <row r="11" spans="1:35" x14ac:dyDescent="0.25">
      <c r="B11" s="6"/>
      <c r="C11" s="9"/>
      <c r="D11" s="9"/>
      <c r="E11" s="9"/>
      <c r="F11" s="9"/>
      <c r="G11" s="11"/>
      <c r="H11" s="11"/>
      <c r="I11" s="11"/>
      <c r="J11" s="11"/>
      <c r="K11" s="18"/>
      <c r="L11" s="19"/>
      <c r="M11" s="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x14ac:dyDescent="0.25">
      <c r="B12" s="13"/>
      <c r="C12" s="9"/>
      <c r="D12" s="9"/>
      <c r="E12" s="9"/>
      <c r="F12" s="9"/>
      <c r="G12" s="11"/>
      <c r="H12" s="11"/>
      <c r="I12" s="11"/>
      <c r="J12" s="11"/>
      <c r="K12" s="18"/>
      <c r="L12" s="19"/>
      <c r="M12" s="1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</row>
    <row r="13" spans="1:35" x14ac:dyDescent="0.25">
      <c r="B13" s="13"/>
      <c r="C13" s="9"/>
      <c r="D13" s="9"/>
      <c r="E13" s="9"/>
      <c r="F13" s="9"/>
      <c r="G13" s="11"/>
      <c r="H13" s="11"/>
      <c r="I13" s="11"/>
      <c r="J13" s="11"/>
      <c r="K13" s="18"/>
      <c r="L13" s="19"/>
      <c r="M13" s="1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</row>
    <row r="14" spans="1:35" x14ac:dyDescent="0.25">
      <c r="B14" s="6"/>
      <c r="C14" s="9"/>
      <c r="D14" s="9"/>
      <c r="E14" s="9"/>
      <c r="F14" s="9"/>
      <c r="G14" s="11"/>
      <c r="H14" s="11"/>
      <c r="I14" s="11"/>
      <c r="J14" s="11"/>
      <c r="K14" s="18"/>
      <c r="L14" s="19"/>
      <c r="M14" s="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</row>
    <row r="15" spans="1:35" x14ac:dyDescent="0.25">
      <c r="B15" s="13"/>
      <c r="C15" s="9"/>
      <c r="D15" s="9"/>
      <c r="E15" s="9"/>
      <c r="F15" s="9"/>
      <c r="G15" s="11"/>
      <c r="H15" s="11"/>
      <c r="I15" s="11"/>
      <c r="J15" s="11"/>
      <c r="K15" s="18"/>
      <c r="L15" s="19"/>
      <c r="M15" s="1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</row>
    <row r="16" spans="1:35" x14ac:dyDescent="0.25">
      <c r="B16" s="6"/>
      <c r="C16" s="9"/>
      <c r="D16" s="9"/>
      <c r="E16" s="9"/>
      <c r="F16" s="9"/>
      <c r="G16" s="11"/>
      <c r="H16" s="11"/>
      <c r="I16" s="11"/>
      <c r="J16" s="11"/>
      <c r="K16" s="18"/>
      <c r="L16" s="19"/>
      <c r="M16" s="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2:35" s="3" customFormat="1" x14ac:dyDescent="0.25">
      <c r="B17" s="13"/>
      <c r="C17" s="9"/>
      <c r="D17" s="9"/>
      <c r="E17" s="9"/>
      <c r="F17" s="9"/>
      <c r="G17" s="11"/>
      <c r="H17" s="11"/>
      <c r="I17" s="11"/>
      <c r="J17" s="11"/>
      <c r="K17" s="18"/>
      <c r="L17" s="19"/>
      <c r="M17" s="1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</row>
    <row r="18" spans="2:35" s="3" customFormat="1" x14ac:dyDescent="0.25">
      <c r="B18" s="13"/>
      <c r="C18" s="9"/>
      <c r="D18" s="9"/>
      <c r="E18" s="9"/>
      <c r="F18" s="9"/>
      <c r="G18" s="11"/>
      <c r="H18" s="11"/>
      <c r="I18" s="11"/>
      <c r="J18" s="11"/>
      <c r="K18" s="18"/>
      <c r="L18" s="19"/>
      <c r="M18" s="1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</row>
    <row r="19" spans="2:35" s="3" customFormat="1" x14ac:dyDescent="0.25">
      <c r="B19" s="13"/>
      <c r="C19" s="9"/>
      <c r="D19" s="9"/>
      <c r="E19" s="9"/>
      <c r="F19" s="9"/>
      <c r="G19" s="11"/>
      <c r="H19" s="11"/>
      <c r="I19" s="11"/>
      <c r="J19" s="11"/>
      <c r="K19" s="19"/>
      <c r="L19" s="19"/>
      <c r="M19" s="1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2:35" s="3" customFormat="1" x14ac:dyDescent="0.25">
      <c r="B20" s="13"/>
      <c r="C20" s="9"/>
      <c r="D20" s="9"/>
      <c r="E20" s="9"/>
      <c r="F20" s="9"/>
      <c r="G20" s="11"/>
      <c r="H20" s="11"/>
      <c r="I20" s="11"/>
      <c r="J20" s="11"/>
      <c r="K20" s="19"/>
      <c r="L20" s="19"/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</row>
    <row r="21" spans="2:35" s="3" customFormat="1" x14ac:dyDescent="0.25">
      <c r="B21" s="13"/>
      <c r="C21" s="9"/>
      <c r="D21" s="9"/>
      <c r="E21" s="9"/>
      <c r="F21" s="9"/>
      <c r="G21" s="11"/>
      <c r="H21" s="11"/>
      <c r="I21" s="11"/>
      <c r="J21" s="11"/>
      <c r="K21" s="19"/>
      <c r="L21" s="19"/>
      <c r="M21" s="1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</row>
    <row r="22" spans="2:35" s="3" customFormat="1" x14ac:dyDescent="0.25">
      <c r="B22" s="13"/>
      <c r="C22" s="9"/>
      <c r="D22" s="9"/>
      <c r="E22" s="9"/>
      <c r="F22" s="9"/>
      <c r="G22" s="11"/>
      <c r="H22" s="11"/>
      <c r="I22" s="11"/>
      <c r="J22" s="11"/>
      <c r="K22" s="19"/>
      <c r="L22" s="19"/>
      <c r="M22" s="1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2:35" s="3" customFormat="1" x14ac:dyDescent="0.25">
      <c r="B23" s="6"/>
      <c r="C23" s="9"/>
      <c r="D23" s="9"/>
      <c r="E23" s="9"/>
      <c r="F23" s="9"/>
      <c r="G23" s="11"/>
      <c r="H23" s="11"/>
      <c r="I23" s="11"/>
      <c r="J23" s="11"/>
      <c r="K23" s="19"/>
      <c r="L23" s="19"/>
      <c r="M23" s="6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1"/>
      <c r="AI23" s="20"/>
    </row>
    <row r="24" spans="2:35" s="3" customFormat="1" x14ac:dyDescent="0.25">
      <c r="B24" s="6"/>
      <c r="C24" s="9"/>
      <c r="D24" s="9"/>
      <c r="E24" s="9"/>
      <c r="F24" s="9"/>
      <c r="G24" s="11"/>
      <c r="H24" s="11"/>
      <c r="I24" s="11"/>
      <c r="J24" s="11"/>
      <c r="K24" s="19"/>
      <c r="L24" s="19"/>
      <c r="M24" s="6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1"/>
      <c r="AI24" s="20"/>
    </row>
    <row r="25" spans="2:35" s="3" customFormat="1" x14ac:dyDescent="0.25">
      <c r="B25" s="6"/>
      <c r="C25" s="9"/>
      <c r="D25" s="9"/>
      <c r="E25" s="9"/>
      <c r="F25" s="9"/>
      <c r="G25" s="11"/>
      <c r="H25" s="11"/>
      <c r="I25" s="11"/>
      <c r="J25" s="11"/>
      <c r="K25" s="19"/>
      <c r="L25" s="19"/>
      <c r="M25" s="6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1"/>
      <c r="AI25" s="20"/>
    </row>
    <row r="26" spans="2:35" s="3" customFormat="1" x14ac:dyDescent="0.25">
      <c r="B26" s="6"/>
      <c r="C26" s="9"/>
      <c r="D26" s="9"/>
      <c r="E26" s="9"/>
      <c r="F26" s="9"/>
      <c r="G26" s="11"/>
      <c r="H26" s="11"/>
      <c r="I26" s="11"/>
      <c r="J26" s="11"/>
      <c r="K26" s="19"/>
      <c r="L26" s="19"/>
      <c r="M26" s="6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1"/>
      <c r="AI26" s="20"/>
    </row>
    <row r="27" spans="2:35" s="3" customFormat="1" x14ac:dyDescent="0.25">
      <c r="B27" s="13"/>
      <c r="C27" s="9"/>
      <c r="D27" s="9"/>
      <c r="E27" s="9"/>
      <c r="F27" s="9"/>
      <c r="G27" s="11"/>
      <c r="H27" s="11"/>
      <c r="I27" s="11"/>
      <c r="J27" s="11"/>
      <c r="K27" s="19"/>
      <c r="L27" s="19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1"/>
      <c r="AI27" s="20"/>
    </row>
    <row r="28" spans="2:35" s="3" customFormat="1" x14ac:dyDescent="0.25">
      <c r="B28" s="13"/>
      <c r="C28" s="9"/>
      <c r="D28" s="9"/>
      <c r="E28" s="9"/>
      <c r="F28" s="9"/>
      <c r="G28" s="11"/>
      <c r="H28" s="11"/>
      <c r="I28" s="11"/>
      <c r="J28" s="11"/>
      <c r="K28" s="19"/>
      <c r="L28" s="19"/>
      <c r="M28" s="1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2:35" s="3" customFormat="1" x14ac:dyDescent="0.25">
      <c r="B29" s="6"/>
      <c r="C29" s="9"/>
      <c r="D29" s="9"/>
      <c r="E29" s="9"/>
      <c r="F29" s="9"/>
      <c r="G29" s="11"/>
      <c r="H29" s="11"/>
      <c r="I29" s="11"/>
      <c r="J29" s="11"/>
      <c r="K29" s="19"/>
      <c r="L29" s="19"/>
      <c r="M29" s="13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2:35" s="3" customFormat="1" x14ac:dyDescent="0.25">
      <c r="B30" s="13"/>
      <c r="C30" s="9"/>
      <c r="D30" s="9"/>
      <c r="E30" s="9"/>
      <c r="F30" s="9"/>
      <c r="G30" s="11"/>
      <c r="H30" s="11"/>
      <c r="I30" s="11"/>
      <c r="J30" s="11"/>
      <c r="K30" s="19"/>
      <c r="L30" s="19"/>
      <c r="M30" s="1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2:35" s="3" customFormat="1" x14ac:dyDescent="0.25">
      <c r="B31" s="6"/>
      <c r="C31" s="9"/>
      <c r="D31" s="9"/>
      <c r="E31" s="9"/>
      <c r="F31" s="9"/>
      <c r="G31" s="11"/>
      <c r="H31" s="11"/>
      <c r="I31" s="11"/>
      <c r="J31" s="11"/>
      <c r="K31" s="19"/>
      <c r="L31" s="19"/>
      <c r="M31" s="1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2:35" s="3" customFormat="1" x14ac:dyDescent="0.25">
      <c r="B32" s="13"/>
      <c r="C32" s="9"/>
      <c r="D32" s="9"/>
      <c r="E32" s="9"/>
      <c r="F32" s="9"/>
      <c r="G32" s="11"/>
      <c r="H32" s="11"/>
      <c r="I32" s="11"/>
      <c r="J32" s="11"/>
      <c r="K32" s="19"/>
      <c r="L32" s="19"/>
      <c r="M32" s="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35" s="3" customFormat="1" x14ac:dyDescent="0.25">
      <c r="B33" s="13"/>
      <c r="C33" s="9"/>
      <c r="D33" s="9"/>
      <c r="E33" s="9"/>
      <c r="F33" s="9"/>
      <c r="G33" s="11"/>
      <c r="H33" s="11"/>
      <c r="I33" s="11"/>
      <c r="J33" s="11"/>
      <c r="K33" s="19"/>
      <c r="L33" s="19"/>
      <c r="M33" s="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4" spans="2:35" s="3" customFormat="1" x14ac:dyDescent="0.25">
      <c r="B34" s="13"/>
      <c r="C34" s="9"/>
      <c r="D34" s="9"/>
      <c r="E34" s="9"/>
      <c r="F34" s="9"/>
      <c r="G34" s="11"/>
      <c r="H34" s="11"/>
      <c r="I34" s="11"/>
      <c r="J34" s="11"/>
      <c r="K34" s="19"/>
      <c r="L34" s="19"/>
      <c r="M34" s="13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2:35" s="3" customFormat="1" x14ac:dyDescent="0.25">
      <c r="B35" s="13"/>
      <c r="C35" s="9"/>
      <c r="D35" s="9"/>
      <c r="E35" s="9"/>
      <c r="F35" s="9"/>
      <c r="G35" s="11"/>
      <c r="H35" s="11"/>
      <c r="I35" s="11"/>
      <c r="J35" s="11"/>
      <c r="K35" s="19"/>
      <c r="L35" s="19"/>
      <c r="M35" s="13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  <row r="36" spans="2:35" s="3" customFormat="1" x14ac:dyDescent="0.25">
      <c r="B36" s="13"/>
      <c r="C36" s="9"/>
      <c r="D36" s="9"/>
      <c r="E36" s="9"/>
      <c r="F36" s="9"/>
      <c r="G36" s="11"/>
      <c r="H36" s="11"/>
      <c r="I36" s="11"/>
      <c r="J36" s="11"/>
      <c r="K36" s="19"/>
      <c r="L36" s="19"/>
      <c r="M36" s="1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1"/>
      <c r="AI36" s="20"/>
    </row>
    <row r="37" spans="2:35" s="3" customFormat="1" x14ac:dyDescent="0.25">
      <c r="B37" s="13"/>
      <c r="C37" s="9"/>
      <c r="D37" s="9"/>
      <c r="E37" s="9"/>
      <c r="F37" s="9"/>
      <c r="G37" s="11"/>
      <c r="H37" s="11"/>
      <c r="I37" s="11"/>
      <c r="J37" s="11"/>
      <c r="K37" s="19"/>
      <c r="L37" s="19"/>
      <c r="M37" s="1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1"/>
      <c r="AI37" s="20"/>
    </row>
    <row r="38" spans="2:35" s="3" customFormat="1" x14ac:dyDescent="0.25">
      <c r="B38" s="6"/>
      <c r="C38" s="9"/>
      <c r="D38" s="9"/>
      <c r="E38" s="9"/>
      <c r="F38" s="9"/>
      <c r="G38" s="11"/>
      <c r="H38" s="11"/>
      <c r="I38" s="11"/>
      <c r="J38" s="11"/>
      <c r="K38" s="19"/>
      <c r="L38" s="19"/>
      <c r="M38" s="1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2:35" s="3" customFormat="1" x14ac:dyDescent="0.25">
      <c r="B39" s="6"/>
      <c r="C39" s="9"/>
      <c r="D39" s="9"/>
      <c r="E39" s="9"/>
      <c r="F39" s="9"/>
      <c r="G39" s="11"/>
      <c r="H39" s="11"/>
      <c r="I39" s="11"/>
      <c r="J39" s="11"/>
      <c r="K39" s="19"/>
      <c r="L39" s="19"/>
      <c r="M39" s="1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2:35" s="3" customFormat="1" x14ac:dyDescent="0.25">
      <c r="B40" s="6"/>
      <c r="C40" s="9"/>
      <c r="D40" s="9"/>
      <c r="E40" s="9"/>
      <c r="F40" s="9"/>
      <c r="G40" s="11"/>
      <c r="H40" s="11"/>
      <c r="I40" s="11"/>
      <c r="J40" s="11"/>
      <c r="K40" s="19"/>
      <c r="L40" s="19"/>
      <c r="M40" s="1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2:35" s="3" customFormat="1" x14ac:dyDescent="0.25">
      <c r="B41" s="6"/>
      <c r="C41" s="9"/>
      <c r="D41" s="9"/>
      <c r="E41" s="9"/>
      <c r="F41" s="9"/>
      <c r="G41" s="11"/>
      <c r="H41" s="11"/>
      <c r="I41" s="11"/>
      <c r="J41" s="11"/>
      <c r="K41" s="19"/>
      <c r="L41" s="19"/>
      <c r="M41" s="13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2:35" s="3" customFormat="1" x14ac:dyDescent="0.25">
      <c r="B42" s="13"/>
      <c r="C42" s="9"/>
      <c r="D42" s="9"/>
      <c r="E42" s="9"/>
      <c r="F42" s="9"/>
      <c r="G42" s="11"/>
      <c r="H42" s="11"/>
      <c r="I42" s="11"/>
      <c r="J42" s="11"/>
      <c r="K42" s="19"/>
      <c r="L42" s="19"/>
      <c r="M42" s="1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2:35" s="3" customFormat="1" x14ac:dyDescent="0.25">
      <c r="B43" s="13"/>
      <c r="C43" s="9"/>
      <c r="D43" s="9"/>
      <c r="E43" s="9"/>
      <c r="F43" s="9"/>
      <c r="G43" s="11"/>
      <c r="H43" s="11"/>
      <c r="I43" s="11"/>
      <c r="J43" s="11"/>
      <c r="K43" s="19"/>
      <c r="L43" s="19"/>
      <c r="M43" s="1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2:35" s="3" customFormat="1" x14ac:dyDescent="0.25">
      <c r="B44" s="6"/>
      <c r="C44" s="9"/>
      <c r="D44" s="9"/>
      <c r="E44" s="9"/>
      <c r="F44" s="9"/>
      <c r="G44" s="11"/>
      <c r="H44" s="11"/>
      <c r="I44" s="11"/>
      <c r="J44" s="11"/>
      <c r="K44" s="19"/>
      <c r="L44" s="19"/>
      <c r="M44" s="13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</row>
    <row r="45" spans="2:35" s="3" customFormat="1" x14ac:dyDescent="0.25">
      <c r="B45" s="13"/>
      <c r="C45" s="9"/>
      <c r="D45" s="9"/>
      <c r="E45" s="9"/>
      <c r="F45" s="9"/>
      <c r="G45" s="11"/>
      <c r="H45" s="11"/>
      <c r="I45" s="11"/>
      <c r="J45" s="11"/>
      <c r="K45" s="19"/>
      <c r="L45" s="19"/>
      <c r="M45" s="13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</row>
    <row r="46" spans="2:35" s="3" customFormat="1" x14ac:dyDescent="0.25">
      <c r="B46" s="6"/>
      <c r="C46" s="9"/>
      <c r="D46" s="9"/>
      <c r="E46" s="9"/>
      <c r="F46" s="9"/>
      <c r="G46" s="11"/>
      <c r="H46" s="11"/>
      <c r="I46" s="11"/>
      <c r="J46" s="11"/>
      <c r="K46" s="19"/>
      <c r="L46" s="19"/>
      <c r="M46" s="1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</row>
    <row r="47" spans="2:35" s="3" customFormat="1" x14ac:dyDescent="0.25">
      <c r="B47" s="13"/>
      <c r="C47" s="9"/>
      <c r="D47" s="9"/>
      <c r="E47" s="9"/>
      <c r="F47" s="9"/>
      <c r="G47" s="11"/>
      <c r="H47" s="11"/>
      <c r="I47" s="11"/>
      <c r="J47" s="11"/>
      <c r="K47" s="19"/>
      <c r="L47" s="19"/>
      <c r="M47" s="1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</row>
    <row r="48" spans="2:35" s="3" customFormat="1" x14ac:dyDescent="0.25">
      <c r="B48" s="13"/>
      <c r="C48" s="9"/>
      <c r="D48" s="9"/>
      <c r="E48" s="9"/>
      <c r="F48" s="9"/>
      <c r="G48" s="11"/>
      <c r="H48" s="11"/>
      <c r="I48" s="11"/>
      <c r="J48" s="11"/>
      <c r="K48" s="19"/>
      <c r="L48" s="19"/>
      <c r="M48" s="1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  <row r="49" spans="1:35" x14ac:dyDescent="0.25">
      <c r="B49" s="13"/>
      <c r="C49" s="9"/>
      <c r="D49" s="9"/>
      <c r="E49" s="9"/>
      <c r="F49" s="9"/>
      <c r="G49" s="11"/>
      <c r="H49" s="11"/>
      <c r="I49" s="11"/>
      <c r="J49" s="11"/>
      <c r="K49" s="19"/>
      <c r="L49" s="19"/>
      <c r="M49" s="13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</row>
    <row r="50" spans="1:35" x14ac:dyDescent="0.25">
      <c r="B50" s="13"/>
      <c r="C50" s="9"/>
      <c r="D50" s="9"/>
      <c r="E50" s="9"/>
      <c r="F50" s="9"/>
      <c r="G50" s="11"/>
      <c r="H50" s="11"/>
      <c r="I50" s="11"/>
      <c r="J50" s="11"/>
      <c r="K50" s="19"/>
      <c r="L50" s="19"/>
      <c r="M50" s="13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/>
    </row>
    <row r="51" spans="1:35" x14ac:dyDescent="0.25">
      <c r="B51" s="13"/>
      <c r="C51" s="9"/>
      <c r="D51" s="9"/>
      <c r="E51" s="9"/>
      <c r="F51" s="9"/>
      <c r="G51" s="11"/>
      <c r="H51" s="11"/>
      <c r="I51" s="11"/>
      <c r="J51" s="11"/>
      <c r="K51" s="19"/>
      <c r="L51" s="19"/>
      <c r="M51" s="13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</row>
    <row r="52" spans="1:35" x14ac:dyDescent="0.25">
      <c r="B52" s="13"/>
      <c r="C52" s="9"/>
      <c r="D52" s="9"/>
      <c r="E52" s="9"/>
      <c r="F52" s="9"/>
      <c r="G52" s="11"/>
      <c r="H52" s="11"/>
      <c r="I52" s="11"/>
      <c r="J52" s="11"/>
      <c r="K52" s="19"/>
      <c r="L52" s="19"/>
      <c r="M52" s="13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/>
    </row>
    <row r="53" spans="1:35" x14ac:dyDescent="0.25">
      <c r="B53" s="6"/>
      <c r="C53" s="9"/>
      <c r="D53" s="9"/>
      <c r="E53" s="9"/>
      <c r="F53" s="9"/>
      <c r="G53" s="11"/>
      <c r="H53" s="11"/>
      <c r="I53" s="11"/>
      <c r="J53" s="11"/>
      <c r="K53" s="19"/>
      <c r="L53" s="19"/>
      <c r="M53" s="13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</row>
    <row r="54" spans="1:35" x14ac:dyDescent="0.25">
      <c r="B54" s="6"/>
      <c r="C54" s="9"/>
      <c r="D54" s="9"/>
      <c r="E54" s="9"/>
      <c r="F54" s="9"/>
      <c r="G54" s="11"/>
      <c r="H54" s="11"/>
      <c r="I54" s="11"/>
      <c r="J54" s="11"/>
      <c r="K54" s="19"/>
      <c r="L54" s="19"/>
      <c r="M54" s="1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/>
    </row>
    <row r="55" spans="1:35" x14ac:dyDescent="0.25">
      <c r="B55" s="6"/>
      <c r="C55" s="9"/>
      <c r="D55" s="9"/>
      <c r="E55" s="9"/>
      <c r="F55" s="9"/>
      <c r="G55" s="11"/>
      <c r="H55" s="11"/>
      <c r="I55" s="11"/>
      <c r="J55" s="11"/>
      <c r="K55" s="19"/>
      <c r="L55" s="19"/>
      <c r="M55" s="1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</row>
    <row r="56" spans="1:35" x14ac:dyDescent="0.25">
      <c r="B56" s="13"/>
      <c r="C56" s="9"/>
      <c r="D56" s="9"/>
      <c r="E56" s="9"/>
      <c r="F56" s="9"/>
      <c r="G56" s="11"/>
      <c r="H56" s="11"/>
      <c r="I56" s="11"/>
      <c r="J56" s="11"/>
      <c r="K56" s="19"/>
      <c r="L56" s="19"/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0"/>
    </row>
    <row r="57" spans="1:35" x14ac:dyDescent="0.25">
      <c r="B57" s="13"/>
      <c r="C57" s="9"/>
      <c r="D57" s="9"/>
      <c r="E57" s="9"/>
      <c r="F57" s="9"/>
      <c r="G57" s="11"/>
      <c r="H57" s="11"/>
      <c r="I57" s="11"/>
      <c r="J57" s="11"/>
      <c r="K57" s="19"/>
      <c r="L57" s="19"/>
      <c r="M57" s="1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0"/>
    </row>
    <row r="58" spans="1:35" x14ac:dyDescent="0.25">
      <c r="B58" s="13"/>
      <c r="C58" s="9"/>
      <c r="D58" s="9"/>
      <c r="E58" s="9"/>
      <c r="F58" s="9"/>
      <c r="G58" s="11"/>
      <c r="H58" s="11"/>
      <c r="I58" s="11"/>
      <c r="J58" s="11"/>
      <c r="K58" s="19"/>
      <c r="L58" s="19"/>
      <c r="M58" s="1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0"/>
    </row>
    <row r="59" spans="1:35" x14ac:dyDescent="0.25">
      <c r="B59" s="6"/>
      <c r="C59" s="9"/>
      <c r="D59" s="9"/>
      <c r="E59" s="9"/>
      <c r="F59" s="9"/>
      <c r="G59" s="11"/>
      <c r="H59" s="11"/>
      <c r="I59" s="11"/>
      <c r="J59" s="11"/>
      <c r="K59" s="19"/>
      <c r="L59" s="19"/>
      <c r="M59" s="13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0"/>
    </row>
    <row r="60" spans="1:35" x14ac:dyDescent="0.25">
      <c r="B60" s="6"/>
      <c r="C60" s="9"/>
      <c r="D60" s="9"/>
      <c r="E60" s="9"/>
      <c r="F60" s="9"/>
      <c r="G60" s="11"/>
      <c r="H60" s="11"/>
      <c r="I60" s="11"/>
      <c r="J60" s="11"/>
      <c r="K60" s="19"/>
      <c r="L60" s="19"/>
      <c r="M60" s="13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0"/>
    </row>
    <row r="61" spans="1:35" x14ac:dyDescent="0.25">
      <c r="B61" s="6"/>
      <c r="C61" s="9"/>
      <c r="D61" s="9"/>
      <c r="E61" s="9"/>
      <c r="F61" s="9"/>
      <c r="G61" s="11"/>
      <c r="H61" s="11"/>
      <c r="I61" s="11"/>
      <c r="J61" s="11"/>
      <c r="K61" s="19"/>
      <c r="L61" s="19"/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0"/>
    </row>
    <row r="62" spans="1:35" x14ac:dyDescent="0.25">
      <c r="B62" s="13"/>
      <c r="C62" s="9"/>
      <c r="D62" s="9"/>
      <c r="E62" s="9"/>
      <c r="F62" s="9"/>
      <c r="G62" s="11"/>
      <c r="H62" s="11"/>
      <c r="I62" s="11"/>
      <c r="J62" s="11"/>
      <c r="K62" s="19"/>
      <c r="L62" s="19"/>
      <c r="M62" s="1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0"/>
    </row>
    <row r="63" spans="1:35" x14ac:dyDescent="0.25">
      <c r="AI63" s="20"/>
    </row>
    <row r="64" spans="1:35" x14ac:dyDescent="0.25">
      <c r="A64" s="32" t="s">
        <v>128</v>
      </c>
      <c r="G64" s="2">
        <f>SUM(G11:G62)</f>
        <v>0</v>
      </c>
      <c r="H64" s="3"/>
      <c r="I64" s="3"/>
      <c r="J64" s="3"/>
      <c r="AI64" s="20"/>
    </row>
    <row r="85" spans="1:35" x14ac:dyDescent="0.25">
      <c r="A85" s="34" t="s">
        <v>130</v>
      </c>
      <c r="B85" s="4"/>
      <c r="C85" s="5"/>
      <c r="D85" s="4"/>
      <c r="E85" s="4"/>
      <c r="K85" s="14" t="s">
        <v>54</v>
      </c>
      <c r="L85" s="4"/>
      <c r="M85" s="5"/>
      <c r="N85" s="4"/>
      <c r="O85" s="4"/>
      <c r="P85" s="4"/>
      <c r="Q85" s="4"/>
      <c r="AI85" s="3"/>
    </row>
    <row r="86" spans="1:35" x14ac:dyDescent="0.25">
      <c r="A86" s="35"/>
      <c r="B86" s="8" t="s">
        <v>1</v>
      </c>
      <c r="C86" s="8" t="s">
        <v>2</v>
      </c>
      <c r="D86" s="8" t="s">
        <v>16</v>
      </c>
      <c r="E86" s="8" t="s">
        <v>0</v>
      </c>
      <c r="K86" s="97" t="s">
        <v>56</v>
      </c>
      <c r="L86" s="98"/>
      <c r="M86" s="99"/>
      <c r="N86" s="97" t="s">
        <v>55</v>
      </c>
      <c r="O86" s="99"/>
      <c r="P86" s="56"/>
      <c r="Q86" s="56"/>
      <c r="AI86" s="3"/>
    </row>
    <row r="87" spans="1:35" x14ac:dyDescent="0.25">
      <c r="A87" s="36" t="s">
        <v>13</v>
      </c>
      <c r="B87" s="56" t="e">
        <f>AVERAGE(C11:C62)</f>
        <v>#DIV/0!</v>
      </c>
      <c r="C87" s="56" t="e">
        <f>MEDIAN(C11:C62)</f>
        <v>#NUM!</v>
      </c>
      <c r="D87" s="56">
        <f>MIN(C11:C62)</f>
        <v>0</v>
      </c>
      <c r="E87" s="56">
        <f>COUNT(C11:C62)</f>
        <v>0</v>
      </c>
      <c r="K87" s="121" t="s">
        <v>52</v>
      </c>
      <c r="L87" s="121"/>
      <c r="M87" s="121"/>
      <c r="N87" s="100">
        <f>COUNTA(K11:K62)</f>
        <v>0</v>
      </c>
      <c r="O87" s="101"/>
      <c r="P87" s="56"/>
      <c r="Q87" s="56"/>
      <c r="AI87" s="3"/>
    </row>
    <row r="88" spans="1:35" x14ac:dyDescent="0.25">
      <c r="A88" s="37" t="s">
        <v>3</v>
      </c>
      <c r="B88" s="56" t="e">
        <f>AVERAGE(D11:D62)</f>
        <v>#DIV/0!</v>
      </c>
      <c r="C88" s="56" t="e">
        <f>MEDIAN(D11:D62)</f>
        <v>#NUM!</v>
      </c>
      <c r="D88" s="56">
        <f>MIN(D11:D62)</f>
        <v>0</v>
      </c>
      <c r="E88" s="56">
        <f>COUNT(D11:D62)</f>
        <v>0</v>
      </c>
      <c r="K88" s="122" t="s">
        <v>53</v>
      </c>
      <c r="L88" s="122"/>
      <c r="M88" s="122"/>
      <c r="N88" s="88">
        <f>COUNTA(L11:W62)</f>
        <v>0</v>
      </c>
      <c r="O88" s="89"/>
      <c r="P88" s="56"/>
      <c r="Q88" s="56"/>
      <c r="AI88" s="3"/>
    </row>
    <row r="89" spans="1:35" x14ac:dyDescent="0.25">
      <c r="A89" s="36" t="s">
        <v>137</v>
      </c>
      <c r="B89" s="56" t="e">
        <f>AVERAGE(E11:E62)</f>
        <v>#DIV/0!</v>
      </c>
      <c r="C89" s="56" t="e">
        <f>MEDIAN(E11:E62)</f>
        <v>#NUM!</v>
      </c>
      <c r="D89" s="56">
        <f>MIN(E11:E62)</f>
        <v>0</v>
      </c>
      <c r="E89" s="56">
        <f>COUNT(E11:E62)</f>
        <v>0</v>
      </c>
      <c r="K89" s="109" t="s">
        <v>67</v>
      </c>
      <c r="L89" s="110"/>
      <c r="M89" s="111"/>
      <c r="N89" s="88">
        <f>COUNTA(L11:L62,M11:M62,N11:N62)</f>
        <v>0</v>
      </c>
      <c r="O89" s="89"/>
      <c r="P89" s="56"/>
      <c r="Q89" s="56"/>
      <c r="AI89" s="3"/>
    </row>
    <row r="90" spans="1:35" x14ac:dyDescent="0.25">
      <c r="K90" s="112" t="s">
        <v>66</v>
      </c>
      <c r="L90" s="113"/>
      <c r="M90" s="114"/>
      <c r="N90" s="88">
        <f>COUNTA(O11:O62,P11:P62,Q11:Q62,R11:R62,S11:S62)</f>
        <v>0</v>
      </c>
      <c r="O90" s="89"/>
      <c r="P90" s="56"/>
      <c r="Q90" s="56"/>
      <c r="AI90" s="3"/>
    </row>
    <row r="91" spans="1:35" x14ac:dyDescent="0.25">
      <c r="A91" s="3"/>
      <c r="B91" s="3"/>
      <c r="C91" s="3"/>
      <c r="D91" s="3"/>
      <c r="E91" s="3"/>
      <c r="K91" s="103" t="s">
        <v>65</v>
      </c>
      <c r="L91" s="104"/>
      <c r="M91" s="105"/>
      <c r="N91" s="88">
        <f>COUNTA(T11:W62)</f>
        <v>0</v>
      </c>
      <c r="O91" s="89"/>
      <c r="P91" s="56"/>
      <c r="Q91" s="56"/>
      <c r="AI91" s="3"/>
    </row>
    <row r="92" spans="1:35" x14ac:dyDescent="0.25">
      <c r="K92" s="102" t="s">
        <v>57</v>
      </c>
      <c r="L92" s="102"/>
      <c r="M92" s="102"/>
      <c r="N92" s="88">
        <f>COUNTA(X11:X62,Y11:Y62,Z11:Z62,AA11:AA62,AB11:AB62)</f>
        <v>0</v>
      </c>
      <c r="O92" s="89"/>
      <c r="AI92" s="3"/>
    </row>
    <row r="93" spans="1:35" x14ac:dyDescent="0.25">
      <c r="K93" s="96" t="s">
        <v>58</v>
      </c>
      <c r="L93" s="96"/>
      <c r="M93" s="96"/>
      <c r="N93" s="88">
        <f>COUNTA(AC11:AC62,AD11:AD62)</f>
        <v>0</v>
      </c>
      <c r="O93" s="89"/>
      <c r="AI93" s="3"/>
    </row>
    <row r="96" spans="1:35" x14ac:dyDescent="0.25">
      <c r="AI96" s="3"/>
    </row>
  </sheetData>
  <mergeCells count="44">
    <mergeCell ref="E8:E10"/>
    <mergeCell ref="A8:A10"/>
    <mergeCell ref="B8:B10"/>
    <mergeCell ref="C8:C10"/>
    <mergeCell ref="D8:D10"/>
    <mergeCell ref="AD9:AD10"/>
    <mergeCell ref="F8:F10"/>
    <mergeCell ref="G8:G10"/>
    <mergeCell ref="H8:H10"/>
    <mergeCell ref="I8:I10"/>
    <mergeCell ref="J8:J10"/>
    <mergeCell ref="K8:K10"/>
    <mergeCell ref="AH8:AH10"/>
    <mergeCell ref="L9:N9"/>
    <mergeCell ref="O9:S9"/>
    <mergeCell ref="T9:W9"/>
    <mergeCell ref="X9:X10"/>
    <mergeCell ref="Y9:Y10"/>
    <mergeCell ref="Z9:Z10"/>
    <mergeCell ref="AA9:AA10"/>
    <mergeCell ref="AB9:AB10"/>
    <mergeCell ref="AC9:AC10"/>
    <mergeCell ref="L8:W8"/>
    <mergeCell ref="X8:AB8"/>
    <mergeCell ref="AC8:AD8"/>
    <mergeCell ref="AE8:AE10"/>
    <mergeCell ref="AF8:AF10"/>
    <mergeCell ref="AG8:AG10"/>
    <mergeCell ref="K86:M86"/>
    <mergeCell ref="N86:O86"/>
    <mergeCell ref="K87:M87"/>
    <mergeCell ref="N87:O87"/>
    <mergeCell ref="K88:M88"/>
    <mergeCell ref="N88:O88"/>
    <mergeCell ref="K92:M92"/>
    <mergeCell ref="N92:O92"/>
    <mergeCell ref="K93:M93"/>
    <mergeCell ref="N93:O93"/>
    <mergeCell ref="K89:M89"/>
    <mergeCell ref="N89:O89"/>
    <mergeCell ref="K90:M90"/>
    <mergeCell ref="N90:O90"/>
    <mergeCell ref="K91:M91"/>
    <mergeCell ref="N91:O9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96"/>
  <sheetViews>
    <sheetView workbookViewId="0">
      <selection activeCell="C1" sqref="C1"/>
    </sheetView>
  </sheetViews>
  <sheetFormatPr defaultColWidth="8.85546875" defaultRowHeight="15" x14ac:dyDescent="0.25"/>
  <cols>
    <col min="1" max="1" width="12.7109375" style="32" customWidth="1"/>
    <col min="2" max="2" width="13.140625" style="12" customWidth="1"/>
    <col min="3" max="3" width="12.7109375" style="10" customWidth="1"/>
    <col min="4" max="4" width="12.7109375" style="56" customWidth="1"/>
    <col min="5" max="5" width="12.7109375" style="2" customWidth="1"/>
    <col min="6" max="10" width="12.7109375" style="56" customWidth="1"/>
    <col min="11" max="34" width="12.7109375" style="3" customWidth="1"/>
    <col min="36" max="16384" width="8.85546875" style="3"/>
  </cols>
  <sheetData>
    <row r="1" spans="1:35" x14ac:dyDescent="0.25">
      <c r="A1" s="44" t="s">
        <v>14</v>
      </c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5" x14ac:dyDescent="0.25">
      <c r="A2" s="49" t="s">
        <v>15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50"/>
    </row>
    <row r="3" spans="1:35" x14ac:dyDescent="0.25">
      <c r="A3" s="49" t="s">
        <v>8</v>
      </c>
      <c r="B3" s="40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50"/>
    </row>
    <row r="4" spans="1:35" x14ac:dyDescent="0.25">
      <c r="A4" s="49" t="s">
        <v>4</v>
      </c>
      <c r="B4" s="40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50"/>
    </row>
    <row r="5" spans="1:35" ht="15.75" thickBot="1" x14ac:dyDescent="0.3">
      <c r="A5" s="51" t="s">
        <v>9</v>
      </c>
      <c r="B5" s="52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6" spans="1:35" ht="15.75" thickBot="1" x14ac:dyDescent="0.3"/>
    <row r="7" spans="1:35" s="31" customFormat="1" ht="15.75" thickBot="1" x14ac:dyDescent="0.25">
      <c r="A7" s="33" t="s">
        <v>135</v>
      </c>
      <c r="B7" s="23"/>
      <c r="C7" s="24"/>
      <c r="D7" s="25"/>
      <c r="E7" s="26"/>
      <c r="F7" s="25"/>
      <c r="G7" s="27"/>
      <c r="H7" s="38" t="s">
        <v>120</v>
      </c>
      <c r="I7" s="39"/>
      <c r="J7" s="39"/>
      <c r="K7" s="22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15" customHeight="1" x14ac:dyDescent="0.25">
      <c r="A8" s="82" t="s">
        <v>41</v>
      </c>
      <c r="B8" s="85" t="s">
        <v>42</v>
      </c>
      <c r="C8" s="57" t="s">
        <v>43</v>
      </c>
      <c r="D8" s="57" t="s">
        <v>44</v>
      </c>
      <c r="E8" s="57" t="s">
        <v>129</v>
      </c>
      <c r="F8" s="57" t="s">
        <v>45</v>
      </c>
      <c r="G8" s="77" t="s">
        <v>46</v>
      </c>
      <c r="H8" s="90" t="s">
        <v>131</v>
      </c>
      <c r="I8" s="93" t="s">
        <v>132</v>
      </c>
      <c r="J8" s="106" t="s">
        <v>133</v>
      </c>
      <c r="K8" s="66" t="s">
        <v>47</v>
      </c>
      <c r="L8" s="60" t="s">
        <v>51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63" t="s">
        <v>60</v>
      </c>
      <c r="Y8" s="64"/>
      <c r="Z8" s="64"/>
      <c r="AA8" s="64"/>
      <c r="AB8" s="65"/>
      <c r="AC8" s="123" t="s">
        <v>61</v>
      </c>
      <c r="AD8" s="124"/>
      <c r="AE8" s="115" t="s">
        <v>63</v>
      </c>
      <c r="AF8" s="115" t="s">
        <v>50</v>
      </c>
      <c r="AG8" s="115" t="s">
        <v>62</v>
      </c>
      <c r="AH8" s="118" t="s">
        <v>48</v>
      </c>
    </row>
    <row r="9" spans="1:35" s="1" customFormat="1" x14ac:dyDescent="0.25">
      <c r="A9" s="83"/>
      <c r="B9" s="86"/>
      <c r="C9" s="86"/>
      <c r="D9" s="58"/>
      <c r="E9" s="58"/>
      <c r="F9" s="58"/>
      <c r="G9" s="78"/>
      <c r="H9" s="91"/>
      <c r="I9" s="94"/>
      <c r="J9" s="107"/>
      <c r="K9" s="67"/>
      <c r="L9" s="69" t="s">
        <v>31</v>
      </c>
      <c r="M9" s="70"/>
      <c r="N9" s="71"/>
      <c r="O9" s="72" t="s">
        <v>37</v>
      </c>
      <c r="P9" s="73"/>
      <c r="Q9" s="73"/>
      <c r="R9" s="73"/>
      <c r="S9" s="73"/>
      <c r="T9" s="74" t="s">
        <v>38</v>
      </c>
      <c r="U9" s="75"/>
      <c r="V9" s="75"/>
      <c r="W9" s="76"/>
      <c r="X9" s="80" t="s">
        <v>20</v>
      </c>
      <c r="Y9" s="80" t="s">
        <v>21</v>
      </c>
      <c r="Z9" s="80" t="s">
        <v>22</v>
      </c>
      <c r="AA9" s="80" t="s">
        <v>23</v>
      </c>
      <c r="AB9" s="80" t="s">
        <v>24</v>
      </c>
      <c r="AC9" s="125" t="s">
        <v>25</v>
      </c>
      <c r="AD9" s="125" t="s">
        <v>40</v>
      </c>
      <c r="AE9" s="116"/>
      <c r="AF9" s="116"/>
      <c r="AG9" s="116"/>
      <c r="AH9" s="119"/>
    </row>
    <row r="10" spans="1:35" s="1" customFormat="1" ht="39" thickBot="1" x14ac:dyDescent="0.3">
      <c r="A10" s="84"/>
      <c r="B10" s="87"/>
      <c r="C10" s="87"/>
      <c r="D10" s="59"/>
      <c r="E10" s="59"/>
      <c r="F10" s="59"/>
      <c r="G10" s="79"/>
      <c r="H10" s="92"/>
      <c r="I10" s="95"/>
      <c r="J10" s="108"/>
      <c r="K10" s="68"/>
      <c r="L10" s="15" t="s">
        <v>26</v>
      </c>
      <c r="M10" s="15" t="s">
        <v>21</v>
      </c>
      <c r="N10" s="15" t="s">
        <v>27</v>
      </c>
      <c r="O10" s="16" t="s">
        <v>32</v>
      </c>
      <c r="P10" s="16" t="s">
        <v>33</v>
      </c>
      <c r="Q10" s="16" t="s">
        <v>34</v>
      </c>
      <c r="R10" s="16" t="s">
        <v>35</v>
      </c>
      <c r="S10" s="16" t="s">
        <v>36</v>
      </c>
      <c r="T10" s="17" t="s">
        <v>28</v>
      </c>
      <c r="U10" s="17" t="s">
        <v>29</v>
      </c>
      <c r="V10" s="17" t="s">
        <v>39</v>
      </c>
      <c r="W10" s="17" t="s">
        <v>30</v>
      </c>
      <c r="X10" s="81"/>
      <c r="Y10" s="81"/>
      <c r="Z10" s="81"/>
      <c r="AA10" s="81"/>
      <c r="AB10" s="81"/>
      <c r="AC10" s="126"/>
      <c r="AD10" s="126"/>
      <c r="AE10" s="117"/>
      <c r="AF10" s="117"/>
      <c r="AG10" s="117"/>
      <c r="AH10" s="120"/>
    </row>
    <row r="11" spans="1:35" x14ac:dyDescent="0.25">
      <c r="B11" s="6"/>
      <c r="C11" s="9"/>
      <c r="D11" s="9"/>
      <c r="E11" s="9"/>
      <c r="F11" s="9"/>
      <c r="G11" s="11"/>
      <c r="H11" s="11"/>
      <c r="I11" s="11"/>
      <c r="J11" s="11"/>
      <c r="K11" s="18"/>
      <c r="L11" s="19"/>
      <c r="M11" s="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x14ac:dyDescent="0.25">
      <c r="B12" s="13"/>
      <c r="C12" s="9"/>
      <c r="D12" s="9"/>
      <c r="E12" s="9"/>
      <c r="F12" s="9"/>
      <c r="G12" s="11"/>
      <c r="H12" s="11"/>
      <c r="I12" s="11"/>
      <c r="J12" s="11"/>
      <c r="K12" s="18"/>
      <c r="L12" s="19"/>
      <c r="M12" s="1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</row>
    <row r="13" spans="1:35" x14ac:dyDescent="0.25">
      <c r="B13" s="13"/>
      <c r="C13" s="9"/>
      <c r="D13" s="9"/>
      <c r="E13" s="9"/>
      <c r="F13" s="9"/>
      <c r="G13" s="11"/>
      <c r="H13" s="11"/>
      <c r="I13" s="11"/>
      <c r="J13" s="11"/>
      <c r="K13" s="18"/>
      <c r="L13" s="19"/>
      <c r="M13" s="1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</row>
    <row r="14" spans="1:35" x14ac:dyDescent="0.25">
      <c r="B14" s="6"/>
      <c r="C14" s="9"/>
      <c r="D14" s="9"/>
      <c r="E14" s="9"/>
      <c r="F14" s="9"/>
      <c r="G14" s="11"/>
      <c r="H14" s="11"/>
      <c r="I14" s="11"/>
      <c r="J14" s="11"/>
      <c r="K14" s="18"/>
      <c r="L14" s="19"/>
      <c r="M14" s="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</row>
    <row r="15" spans="1:35" x14ac:dyDescent="0.25">
      <c r="B15" s="13"/>
      <c r="C15" s="9"/>
      <c r="D15" s="9"/>
      <c r="E15" s="9"/>
      <c r="F15" s="9"/>
      <c r="G15" s="11"/>
      <c r="H15" s="11"/>
      <c r="I15" s="11"/>
      <c r="J15" s="11"/>
      <c r="K15" s="18"/>
      <c r="L15" s="19"/>
      <c r="M15" s="1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</row>
    <row r="16" spans="1:35" x14ac:dyDescent="0.25">
      <c r="B16" s="6"/>
      <c r="C16" s="9"/>
      <c r="D16" s="9"/>
      <c r="E16" s="9"/>
      <c r="F16" s="9"/>
      <c r="G16" s="11"/>
      <c r="H16" s="11"/>
      <c r="I16" s="11"/>
      <c r="J16" s="11"/>
      <c r="K16" s="18"/>
      <c r="L16" s="19"/>
      <c r="M16" s="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2:35" s="3" customFormat="1" x14ac:dyDescent="0.25">
      <c r="B17" s="13"/>
      <c r="C17" s="9"/>
      <c r="D17" s="9"/>
      <c r="E17" s="9"/>
      <c r="F17" s="9"/>
      <c r="G17" s="11"/>
      <c r="H17" s="11"/>
      <c r="I17" s="11"/>
      <c r="J17" s="11"/>
      <c r="K17" s="18"/>
      <c r="L17" s="19"/>
      <c r="M17" s="1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</row>
    <row r="18" spans="2:35" s="3" customFormat="1" x14ac:dyDescent="0.25">
      <c r="B18" s="13"/>
      <c r="C18" s="9"/>
      <c r="D18" s="9"/>
      <c r="E18" s="9"/>
      <c r="F18" s="9"/>
      <c r="G18" s="11"/>
      <c r="H18" s="11"/>
      <c r="I18" s="11"/>
      <c r="J18" s="11"/>
      <c r="K18" s="18"/>
      <c r="L18" s="19"/>
      <c r="M18" s="1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</row>
    <row r="19" spans="2:35" s="3" customFormat="1" x14ac:dyDescent="0.25">
      <c r="B19" s="13"/>
      <c r="C19" s="9"/>
      <c r="D19" s="9"/>
      <c r="E19" s="9"/>
      <c r="F19" s="9"/>
      <c r="G19" s="11"/>
      <c r="H19" s="11"/>
      <c r="I19" s="11"/>
      <c r="J19" s="11"/>
      <c r="K19" s="19"/>
      <c r="L19" s="19"/>
      <c r="M19" s="1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2:35" s="3" customFormat="1" x14ac:dyDescent="0.25">
      <c r="B20" s="13"/>
      <c r="C20" s="9"/>
      <c r="D20" s="9"/>
      <c r="E20" s="9"/>
      <c r="F20" s="9"/>
      <c r="G20" s="11"/>
      <c r="H20" s="11"/>
      <c r="I20" s="11"/>
      <c r="J20" s="11"/>
      <c r="K20" s="19"/>
      <c r="L20" s="19"/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</row>
    <row r="21" spans="2:35" s="3" customFormat="1" x14ac:dyDescent="0.25">
      <c r="B21" s="13"/>
      <c r="C21" s="9"/>
      <c r="D21" s="9"/>
      <c r="E21" s="9"/>
      <c r="F21" s="9"/>
      <c r="G21" s="11"/>
      <c r="H21" s="11"/>
      <c r="I21" s="11"/>
      <c r="J21" s="11"/>
      <c r="K21" s="19"/>
      <c r="L21" s="19"/>
      <c r="M21" s="1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</row>
    <row r="22" spans="2:35" s="3" customFormat="1" x14ac:dyDescent="0.25">
      <c r="B22" s="13"/>
      <c r="C22" s="9"/>
      <c r="D22" s="9"/>
      <c r="E22" s="9"/>
      <c r="F22" s="9"/>
      <c r="G22" s="11"/>
      <c r="H22" s="11"/>
      <c r="I22" s="11"/>
      <c r="J22" s="11"/>
      <c r="K22" s="19"/>
      <c r="L22" s="19"/>
      <c r="M22" s="1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2:35" s="3" customFormat="1" x14ac:dyDescent="0.25">
      <c r="B23" s="6"/>
      <c r="C23" s="9"/>
      <c r="D23" s="9"/>
      <c r="E23" s="9"/>
      <c r="F23" s="9"/>
      <c r="G23" s="11"/>
      <c r="H23" s="11"/>
      <c r="I23" s="11"/>
      <c r="J23" s="11"/>
      <c r="K23" s="19"/>
      <c r="L23" s="19"/>
      <c r="M23" s="6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1"/>
      <c r="AI23" s="20"/>
    </row>
    <row r="24" spans="2:35" s="3" customFormat="1" x14ac:dyDescent="0.25">
      <c r="B24" s="6"/>
      <c r="C24" s="9"/>
      <c r="D24" s="9"/>
      <c r="E24" s="9"/>
      <c r="F24" s="9"/>
      <c r="G24" s="11"/>
      <c r="H24" s="11"/>
      <c r="I24" s="11"/>
      <c r="J24" s="11"/>
      <c r="K24" s="19"/>
      <c r="L24" s="19"/>
      <c r="M24" s="6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1"/>
      <c r="AI24" s="20"/>
    </row>
    <row r="25" spans="2:35" s="3" customFormat="1" x14ac:dyDescent="0.25">
      <c r="B25" s="6"/>
      <c r="C25" s="9"/>
      <c r="D25" s="9"/>
      <c r="E25" s="9"/>
      <c r="F25" s="9"/>
      <c r="G25" s="11"/>
      <c r="H25" s="11"/>
      <c r="I25" s="11"/>
      <c r="J25" s="11"/>
      <c r="K25" s="19"/>
      <c r="L25" s="19"/>
      <c r="M25" s="6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1"/>
      <c r="AI25" s="20"/>
    </row>
    <row r="26" spans="2:35" s="3" customFormat="1" x14ac:dyDescent="0.25">
      <c r="B26" s="6"/>
      <c r="C26" s="9"/>
      <c r="D26" s="9"/>
      <c r="E26" s="9"/>
      <c r="F26" s="9"/>
      <c r="G26" s="11"/>
      <c r="H26" s="11"/>
      <c r="I26" s="11"/>
      <c r="J26" s="11"/>
      <c r="K26" s="19"/>
      <c r="L26" s="19"/>
      <c r="M26" s="6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1"/>
      <c r="AI26" s="20"/>
    </row>
    <row r="27" spans="2:35" s="3" customFormat="1" x14ac:dyDescent="0.25">
      <c r="B27" s="13"/>
      <c r="C27" s="9"/>
      <c r="D27" s="9"/>
      <c r="E27" s="9"/>
      <c r="F27" s="9"/>
      <c r="G27" s="11"/>
      <c r="H27" s="11"/>
      <c r="I27" s="11"/>
      <c r="J27" s="11"/>
      <c r="K27" s="19"/>
      <c r="L27" s="19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1"/>
      <c r="AI27" s="20"/>
    </row>
    <row r="28" spans="2:35" s="3" customFormat="1" x14ac:dyDescent="0.25">
      <c r="B28" s="13"/>
      <c r="C28" s="9"/>
      <c r="D28" s="9"/>
      <c r="E28" s="9"/>
      <c r="F28" s="9"/>
      <c r="G28" s="11"/>
      <c r="H28" s="11"/>
      <c r="I28" s="11"/>
      <c r="J28" s="11"/>
      <c r="K28" s="19"/>
      <c r="L28" s="19"/>
      <c r="M28" s="1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2:35" s="3" customFormat="1" x14ac:dyDescent="0.25">
      <c r="B29" s="6"/>
      <c r="C29" s="9"/>
      <c r="D29" s="9"/>
      <c r="E29" s="9"/>
      <c r="F29" s="9"/>
      <c r="G29" s="11"/>
      <c r="H29" s="11"/>
      <c r="I29" s="11"/>
      <c r="J29" s="11"/>
      <c r="K29" s="19"/>
      <c r="L29" s="19"/>
      <c r="M29" s="13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2:35" s="3" customFormat="1" x14ac:dyDescent="0.25">
      <c r="B30" s="13"/>
      <c r="C30" s="9"/>
      <c r="D30" s="9"/>
      <c r="E30" s="9"/>
      <c r="F30" s="9"/>
      <c r="G30" s="11"/>
      <c r="H30" s="11"/>
      <c r="I30" s="11"/>
      <c r="J30" s="11"/>
      <c r="K30" s="19"/>
      <c r="L30" s="19"/>
      <c r="M30" s="1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2:35" s="3" customFormat="1" x14ac:dyDescent="0.25">
      <c r="B31" s="6"/>
      <c r="C31" s="9"/>
      <c r="D31" s="9"/>
      <c r="E31" s="9"/>
      <c r="F31" s="9"/>
      <c r="G31" s="11"/>
      <c r="H31" s="11"/>
      <c r="I31" s="11"/>
      <c r="J31" s="11"/>
      <c r="K31" s="19"/>
      <c r="L31" s="19"/>
      <c r="M31" s="1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2:35" s="3" customFormat="1" x14ac:dyDescent="0.25">
      <c r="B32" s="13"/>
      <c r="C32" s="9"/>
      <c r="D32" s="9"/>
      <c r="E32" s="9"/>
      <c r="F32" s="9"/>
      <c r="G32" s="11"/>
      <c r="H32" s="11"/>
      <c r="I32" s="11"/>
      <c r="J32" s="11"/>
      <c r="K32" s="19"/>
      <c r="L32" s="19"/>
      <c r="M32" s="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35" s="3" customFormat="1" x14ac:dyDescent="0.25">
      <c r="B33" s="13"/>
      <c r="C33" s="9"/>
      <c r="D33" s="9"/>
      <c r="E33" s="9"/>
      <c r="F33" s="9"/>
      <c r="G33" s="11"/>
      <c r="H33" s="11"/>
      <c r="I33" s="11"/>
      <c r="J33" s="11"/>
      <c r="K33" s="19"/>
      <c r="L33" s="19"/>
      <c r="M33" s="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4" spans="2:35" s="3" customFormat="1" x14ac:dyDescent="0.25">
      <c r="B34" s="13"/>
      <c r="C34" s="9"/>
      <c r="D34" s="9"/>
      <c r="E34" s="9"/>
      <c r="F34" s="9"/>
      <c r="G34" s="11"/>
      <c r="H34" s="11"/>
      <c r="I34" s="11"/>
      <c r="J34" s="11"/>
      <c r="K34" s="19"/>
      <c r="L34" s="19"/>
      <c r="M34" s="13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2:35" s="3" customFormat="1" x14ac:dyDescent="0.25">
      <c r="B35" s="13"/>
      <c r="C35" s="9"/>
      <c r="D35" s="9"/>
      <c r="E35" s="9"/>
      <c r="F35" s="9"/>
      <c r="G35" s="11"/>
      <c r="H35" s="11"/>
      <c r="I35" s="11"/>
      <c r="J35" s="11"/>
      <c r="K35" s="19"/>
      <c r="L35" s="19"/>
      <c r="M35" s="13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  <row r="36" spans="2:35" s="3" customFormat="1" x14ac:dyDescent="0.25">
      <c r="B36" s="13"/>
      <c r="C36" s="9"/>
      <c r="D36" s="9"/>
      <c r="E36" s="9"/>
      <c r="F36" s="9"/>
      <c r="G36" s="11"/>
      <c r="H36" s="11"/>
      <c r="I36" s="11"/>
      <c r="J36" s="11"/>
      <c r="K36" s="19"/>
      <c r="L36" s="19"/>
      <c r="M36" s="1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1"/>
      <c r="AI36" s="20"/>
    </row>
    <row r="37" spans="2:35" s="3" customFormat="1" x14ac:dyDescent="0.25">
      <c r="B37" s="13"/>
      <c r="C37" s="9"/>
      <c r="D37" s="9"/>
      <c r="E37" s="9"/>
      <c r="F37" s="9"/>
      <c r="G37" s="11"/>
      <c r="H37" s="11"/>
      <c r="I37" s="11"/>
      <c r="J37" s="11"/>
      <c r="K37" s="19"/>
      <c r="L37" s="19"/>
      <c r="M37" s="1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1"/>
      <c r="AI37" s="20"/>
    </row>
    <row r="38" spans="2:35" s="3" customFormat="1" x14ac:dyDescent="0.25">
      <c r="B38" s="6"/>
      <c r="C38" s="9"/>
      <c r="D38" s="9"/>
      <c r="E38" s="9"/>
      <c r="F38" s="9"/>
      <c r="G38" s="11"/>
      <c r="H38" s="11"/>
      <c r="I38" s="11"/>
      <c r="J38" s="11"/>
      <c r="K38" s="19"/>
      <c r="L38" s="19"/>
      <c r="M38" s="1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2:35" s="3" customFormat="1" x14ac:dyDescent="0.25">
      <c r="B39" s="6"/>
      <c r="C39" s="9"/>
      <c r="D39" s="9"/>
      <c r="E39" s="9"/>
      <c r="F39" s="9"/>
      <c r="G39" s="11"/>
      <c r="H39" s="11"/>
      <c r="I39" s="11"/>
      <c r="J39" s="11"/>
      <c r="K39" s="19"/>
      <c r="L39" s="19"/>
      <c r="M39" s="1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2:35" s="3" customFormat="1" x14ac:dyDescent="0.25">
      <c r="B40" s="6"/>
      <c r="C40" s="9"/>
      <c r="D40" s="9"/>
      <c r="E40" s="9"/>
      <c r="F40" s="9"/>
      <c r="G40" s="11"/>
      <c r="H40" s="11"/>
      <c r="I40" s="11"/>
      <c r="J40" s="11"/>
      <c r="K40" s="19"/>
      <c r="L40" s="19"/>
      <c r="M40" s="1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2:35" s="3" customFormat="1" x14ac:dyDescent="0.25">
      <c r="B41" s="6"/>
      <c r="C41" s="9"/>
      <c r="D41" s="9"/>
      <c r="E41" s="9"/>
      <c r="F41" s="9"/>
      <c r="G41" s="11"/>
      <c r="H41" s="11"/>
      <c r="I41" s="11"/>
      <c r="J41" s="11"/>
      <c r="K41" s="19"/>
      <c r="L41" s="19"/>
      <c r="M41" s="13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2:35" s="3" customFormat="1" x14ac:dyDescent="0.25">
      <c r="B42" s="13"/>
      <c r="C42" s="9"/>
      <c r="D42" s="9"/>
      <c r="E42" s="9"/>
      <c r="F42" s="9"/>
      <c r="G42" s="11"/>
      <c r="H42" s="11"/>
      <c r="I42" s="11"/>
      <c r="J42" s="11"/>
      <c r="K42" s="19"/>
      <c r="L42" s="19"/>
      <c r="M42" s="1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2:35" s="3" customFormat="1" x14ac:dyDescent="0.25">
      <c r="B43" s="13"/>
      <c r="C43" s="9"/>
      <c r="D43" s="9"/>
      <c r="E43" s="9"/>
      <c r="F43" s="9"/>
      <c r="G43" s="11"/>
      <c r="H43" s="11"/>
      <c r="I43" s="11"/>
      <c r="J43" s="11"/>
      <c r="K43" s="19"/>
      <c r="L43" s="19"/>
      <c r="M43" s="1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2:35" s="3" customFormat="1" x14ac:dyDescent="0.25">
      <c r="B44" s="6"/>
      <c r="C44" s="9"/>
      <c r="D44" s="9"/>
      <c r="E44" s="9"/>
      <c r="F44" s="9"/>
      <c r="G44" s="11"/>
      <c r="H44" s="11"/>
      <c r="I44" s="11"/>
      <c r="J44" s="11"/>
      <c r="K44" s="19"/>
      <c r="L44" s="19"/>
      <c r="M44" s="13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</row>
    <row r="45" spans="2:35" s="3" customFormat="1" x14ac:dyDescent="0.25">
      <c r="B45" s="13"/>
      <c r="C45" s="9"/>
      <c r="D45" s="9"/>
      <c r="E45" s="9"/>
      <c r="F45" s="9"/>
      <c r="G45" s="11"/>
      <c r="H45" s="11"/>
      <c r="I45" s="11"/>
      <c r="J45" s="11"/>
      <c r="K45" s="19"/>
      <c r="L45" s="19"/>
      <c r="M45" s="13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</row>
    <row r="46" spans="2:35" s="3" customFormat="1" x14ac:dyDescent="0.25">
      <c r="B46" s="6"/>
      <c r="C46" s="9"/>
      <c r="D46" s="9"/>
      <c r="E46" s="9"/>
      <c r="F46" s="9"/>
      <c r="G46" s="11"/>
      <c r="H46" s="11"/>
      <c r="I46" s="11"/>
      <c r="J46" s="11"/>
      <c r="K46" s="19"/>
      <c r="L46" s="19"/>
      <c r="M46" s="1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</row>
    <row r="47" spans="2:35" s="3" customFormat="1" x14ac:dyDescent="0.25">
      <c r="B47" s="13"/>
      <c r="C47" s="9"/>
      <c r="D47" s="9"/>
      <c r="E47" s="9"/>
      <c r="F47" s="9"/>
      <c r="G47" s="11"/>
      <c r="H47" s="11"/>
      <c r="I47" s="11"/>
      <c r="J47" s="11"/>
      <c r="K47" s="19"/>
      <c r="L47" s="19"/>
      <c r="M47" s="1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</row>
    <row r="48" spans="2:35" s="3" customFormat="1" x14ac:dyDescent="0.25">
      <c r="B48" s="13"/>
      <c r="C48" s="9"/>
      <c r="D48" s="9"/>
      <c r="E48" s="9"/>
      <c r="F48" s="9"/>
      <c r="G48" s="11"/>
      <c r="H48" s="11"/>
      <c r="I48" s="11"/>
      <c r="J48" s="11"/>
      <c r="K48" s="19"/>
      <c r="L48" s="19"/>
      <c r="M48" s="1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  <row r="49" spans="1:35" x14ac:dyDescent="0.25">
      <c r="B49" s="13"/>
      <c r="C49" s="9"/>
      <c r="D49" s="9"/>
      <c r="E49" s="9"/>
      <c r="F49" s="9"/>
      <c r="G49" s="11"/>
      <c r="H49" s="11"/>
      <c r="I49" s="11"/>
      <c r="J49" s="11"/>
      <c r="K49" s="19"/>
      <c r="L49" s="19"/>
      <c r="M49" s="13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</row>
    <row r="50" spans="1:35" x14ac:dyDescent="0.25">
      <c r="B50" s="13"/>
      <c r="C50" s="9"/>
      <c r="D50" s="9"/>
      <c r="E50" s="9"/>
      <c r="F50" s="9"/>
      <c r="G50" s="11"/>
      <c r="H50" s="11"/>
      <c r="I50" s="11"/>
      <c r="J50" s="11"/>
      <c r="K50" s="19"/>
      <c r="L50" s="19"/>
      <c r="M50" s="13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/>
    </row>
    <row r="51" spans="1:35" x14ac:dyDescent="0.25">
      <c r="B51" s="13"/>
      <c r="C51" s="9"/>
      <c r="D51" s="9"/>
      <c r="E51" s="9"/>
      <c r="F51" s="9"/>
      <c r="G51" s="11"/>
      <c r="H51" s="11"/>
      <c r="I51" s="11"/>
      <c r="J51" s="11"/>
      <c r="K51" s="19"/>
      <c r="L51" s="19"/>
      <c r="M51" s="13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</row>
    <row r="52" spans="1:35" x14ac:dyDescent="0.25">
      <c r="B52" s="13"/>
      <c r="C52" s="9"/>
      <c r="D52" s="9"/>
      <c r="E52" s="9"/>
      <c r="F52" s="9"/>
      <c r="G52" s="11"/>
      <c r="H52" s="11"/>
      <c r="I52" s="11"/>
      <c r="J52" s="11"/>
      <c r="K52" s="19"/>
      <c r="L52" s="19"/>
      <c r="M52" s="13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/>
    </row>
    <row r="53" spans="1:35" x14ac:dyDescent="0.25">
      <c r="B53" s="6"/>
      <c r="C53" s="9"/>
      <c r="D53" s="9"/>
      <c r="E53" s="9"/>
      <c r="F53" s="9"/>
      <c r="G53" s="11"/>
      <c r="H53" s="11"/>
      <c r="I53" s="11"/>
      <c r="J53" s="11"/>
      <c r="K53" s="19"/>
      <c r="L53" s="19"/>
      <c r="M53" s="13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</row>
    <row r="54" spans="1:35" x14ac:dyDescent="0.25">
      <c r="B54" s="6"/>
      <c r="C54" s="9"/>
      <c r="D54" s="9"/>
      <c r="E54" s="9"/>
      <c r="F54" s="9"/>
      <c r="G54" s="11"/>
      <c r="H54" s="11"/>
      <c r="I54" s="11"/>
      <c r="J54" s="11"/>
      <c r="K54" s="19"/>
      <c r="L54" s="19"/>
      <c r="M54" s="1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/>
    </row>
    <row r="55" spans="1:35" x14ac:dyDescent="0.25">
      <c r="B55" s="6"/>
      <c r="C55" s="9"/>
      <c r="D55" s="9"/>
      <c r="E55" s="9"/>
      <c r="F55" s="9"/>
      <c r="G55" s="11"/>
      <c r="H55" s="11"/>
      <c r="I55" s="11"/>
      <c r="J55" s="11"/>
      <c r="K55" s="19"/>
      <c r="L55" s="19"/>
      <c r="M55" s="1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</row>
    <row r="56" spans="1:35" x14ac:dyDescent="0.25">
      <c r="B56" s="13"/>
      <c r="C56" s="9"/>
      <c r="D56" s="9"/>
      <c r="E56" s="9"/>
      <c r="F56" s="9"/>
      <c r="G56" s="11"/>
      <c r="H56" s="11"/>
      <c r="I56" s="11"/>
      <c r="J56" s="11"/>
      <c r="K56" s="19"/>
      <c r="L56" s="19"/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0"/>
    </row>
    <row r="57" spans="1:35" x14ac:dyDescent="0.25">
      <c r="B57" s="13"/>
      <c r="C57" s="9"/>
      <c r="D57" s="9"/>
      <c r="E57" s="9"/>
      <c r="F57" s="9"/>
      <c r="G57" s="11"/>
      <c r="H57" s="11"/>
      <c r="I57" s="11"/>
      <c r="J57" s="11"/>
      <c r="K57" s="19"/>
      <c r="L57" s="19"/>
      <c r="M57" s="1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0"/>
    </row>
    <row r="58" spans="1:35" x14ac:dyDescent="0.25">
      <c r="B58" s="13"/>
      <c r="C58" s="9"/>
      <c r="D58" s="9"/>
      <c r="E58" s="9"/>
      <c r="F58" s="9"/>
      <c r="G58" s="11"/>
      <c r="H58" s="11"/>
      <c r="I58" s="11"/>
      <c r="J58" s="11"/>
      <c r="K58" s="19"/>
      <c r="L58" s="19"/>
      <c r="M58" s="1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0"/>
    </row>
    <row r="59" spans="1:35" x14ac:dyDescent="0.25">
      <c r="B59" s="6"/>
      <c r="C59" s="9"/>
      <c r="D59" s="9"/>
      <c r="E59" s="9"/>
      <c r="F59" s="9"/>
      <c r="G59" s="11"/>
      <c r="H59" s="11"/>
      <c r="I59" s="11"/>
      <c r="J59" s="11"/>
      <c r="K59" s="19"/>
      <c r="L59" s="19"/>
      <c r="M59" s="13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0"/>
    </row>
    <row r="60" spans="1:35" x14ac:dyDescent="0.25">
      <c r="B60" s="6"/>
      <c r="C60" s="9"/>
      <c r="D60" s="9"/>
      <c r="E60" s="9"/>
      <c r="F60" s="9"/>
      <c r="G60" s="11"/>
      <c r="H60" s="11"/>
      <c r="I60" s="11"/>
      <c r="J60" s="11"/>
      <c r="K60" s="19"/>
      <c r="L60" s="19"/>
      <c r="M60" s="13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0"/>
    </row>
    <row r="61" spans="1:35" x14ac:dyDescent="0.25">
      <c r="B61" s="6"/>
      <c r="C61" s="9"/>
      <c r="D61" s="9"/>
      <c r="E61" s="9"/>
      <c r="F61" s="9"/>
      <c r="G61" s="11"/>
      <c r="H61" s="11"/>
      <c r="I61" s="11"/>
      <c r="J61" s="11"/>
      <c r="K61" s="19"/>
      <c r="L61" s="19"/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0"/>
    </row>
    <row r="62" spans="1:35" x14ac:dyDescent="0.25">
      <c r="B62" s="13"/>
      <c r="C62" s="9"/>
      <c r="D62" s="9"/>
      <c r="E62" s="9"/>
      <c r="F62" s="9"/>
      <c r="G62" s="11"/>
      <c r="H62" s="11"/>
      <c r="I62" s="11"/>
      <c r="J62" s="11"/>
      <c r="K62" s="19"/>
      <c r="L62" s="19"/>
      <c r="M62" s="1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0"/>
    </row>
    <row r="63" spans="1:35" x14ac:dyDescent="0.25">
      <c r="AI63" s="20"/>
    </row>
    <row r="64" spans="1:35" x14ac:dyDescent="0.25">
      <c r="A64" s="32" t="s">
        <v>128</v>
      </c>
      <c r="G64" s="2">
        <f>SUM(G11:G62)</f>
        <v>0</v>
      </c>
      <c r="H64" s="3"/>
      <c r="I64" s="3"/>
      <c r="J64" s="3"/>
      <c r="AI64" s="20"/>
    </row>
    <row r="85" spans="1:35" x14ac:dyDescent="0.25">
      <c r="A85" s="34" t="s">
        <v>130</v>
      </c>
      <c r="B85" s="4"/>
      <c r="C85" s="5"/>
      <c r="D85" s="4"/>
      <c r="E85" s="4"/>
      <c r="K85" s="14" t="s">
        <v>54</v>
      </c>
      <c r="L85" s="4"/>
      <c r="M85" s="5"/>
      <c r="N85" s="4"/>
      <c r="O85" s="4"/>
      <c r="P85" s="4"/>
      <c r="Q85" s="4"/>
      <c r="AI85" s="3"/>
    </row>
    <row r="86" spans="1:35" x14ac:dyDescent="0.25">
      <c r="A86" s="35"/>
      <c r="B86" s="8" t="s">
        <v>1</v>
      </c>
      <c r="C86" s="8" t="s">
        <v>2</v>
      </c>
      <c r="D86" s="8" t="s">
        <v>16</v>
      </c>
      <c r="E86" s="8" t="s">
        <v>0</v>
      </c>
      <c r="K86" s="97" t="s">
        <v>56</v>
      </c>
      <c r="L86" s="98"/>
      <c r="M86" s="99"/>
      <c r="N86" s="97" t="s">
        <v>55</v>
      </c>
      <c r="O86" s="99"/>
      <c r="P86" s="56"/>
      <c r="Q86" s="56"/>
      <c r="AI86" s="3"/>
    </row>
    <row r="87" spans="1:35" x14ac:dyDescent="0.25">
      <c r="A87" s="36" t="s">
        <v>13</v>
      </c>
      <c r="B87" s="56" t="e">
        <f>AVERAGE(C11:C62)</f>
        <v>#DIV/0!</v>
      </c>
      <c r="C87" s="56" t="e">
        <f>MEDIAN(C11:C62)</f>
        <v>#NUM!</v>
      </c>
      <c r="D87" s="56">
        <f>MIN(C11:C62)</f>
        <v>0</v>
      </c>
      <c r="E87" s="56">
        <f>COUNT(C11:C62)</f>
        <v>0</v>
      </c>
      <c r="K87" s="121" t="s">
        <v>52</v>
      </c>
      <c r="L87" s="121"/>
      <c r="M87" s="121"/>
      <c r="N87" s="100">
        <f>COUNTA(K11:K62)</f>
        <v>0</v>
      </c>
      <c r="O87" s="101"/>
      <c r="P87" s="56"/>
      <c r="Q87" s="56"/>
      <c r="AI87" s="3"/>
    </row>
    <row r="88" spans="1:35" x14ac:dyDescent="0.25">
      <c r="A88" s="37" t="s">
        <v>3</v>
      </c>
      <c r="B88" s="56" t="e">
        <f>AVERAGE(D11:D62)</f>
        <v>#DIV/0!</v>
      </c>
      <c r="C88" s="56" t="e">
        <f>MEDIAN(D11:D62)</f>
        <v>#NUM!</v>
      </c>
      <c r="D88" s="56">
        <f>MIN(D11:D62)</f>
        <v>0</v>
      </c>
      <c r="E88" s="56">
        <f>COUNT(D11:D62)</f>
        <v>0</v>
      </c>
      <c r="K88" s="122" t="s">
        <v>53</v>
      </c>
      <c r="L88" s="122"/>
      <c r="M88" s="122"/>
      <c r="N88" s="88">
        <f>COUNTA(L11:W62)</f>
        <v>0</v>
      </c>
      <c r="O88" s="89"/>
      <c r="P88" s="56"/>
      <c r="Q88" s="56"/>
      <c r="AI88" s="3"/>
    </row>
    <row r="89" spans="1:35" x14ac:dyDescent="0.25">
      <c r="A89" s="36" t="s">
        <v>137</v>
      </c>
      <c r="B89" s="56" t="e">
        <f>AVERAGE(E11:E62)</f>
        <v>#DIV/0!</v>
      </c>
      <c r="C89" s="56" t="e">
        <f>MEDIAN(E11:E62)</f>
        <v>#NUM!</v>
      </c>
      <c r="D89" s="56">
        <f>MIN(E11:E62)</f>
        <v>0</v>
      </c>
      <c r="E89" s="56">
        <f>COUNT(E11:E62)</f>
        <v>0</v>
      </c>
      <c r="K89" s="109" t="s">
        <v>67</v>
      </c>
      <c r="L89" s="110"/>
      <c r="M89" s="111"/>
      <c r="N89" s="88">
        <f>COUNTA(L11:L62,M11:M62,N11:N62)</f>
        <v>0</v>
      </c>
      <c r="O89" s="89"/>
      <c r="P89" s="56"/>
      <c r="Q89" s="56"/>
      <c r="AI89" s="3"/>
    </row>
    <row r="90" spans="1:35" x14ac:dyDescent="0.25">
      <c r="K90" s="112" t="s">
        <v>66</v>
      </c>
      <c r="L90" s="113"/>
      <c r="M90" s="114"/>
      <c r="N90" s="88">
        <f>COUNTA(O11:O62,P11:P62,Q11:Q62,R11:R62,S11:S62)</f>
        <v>0</v>
      </c>
      <c r="O90" s="89"/>
      <c r="P90" s="56"/>
      <c r="Q90" s="56"/>
      <c r="AI90" s="3"/>
    </row>
    <row r="91" spans="1:35" x14ac:dyDescent="0.25">
      <c r="A91" s="3"/>
      <c r="B91" s="3"/>
      <c r="C91" s="3"/>
      <c r="D91" s="3"/>
      <c r="E91" s="3"/>
      <c r="K91" s="103" t="s">
        <v>65</v>
      </c>
      <c r="L91" s="104"/>
      <c r="M91" s="105"/>
      <c r="N91" s="88">
        <f>COUNTA(T11:W62)</f>
        <v>0</v>
      </c>
      <c r="O91" s="89"/>
      <c r="P91" s="56"/>
      <c r="Q91" s="56"/>
      <c r="AI91" s="3"/>
    </row>
    <row r="92" spans="1:35" x14ac:dyDescent="0.25">
      <c r="K92" s="102" t="s">
        <v>57</v>
      </c>
      <c r="L92" s="102"/>
      <c r="M92" s="102"/>
      <c r="N92" s="88">
        <f>COUNTA(X11:X62,Y11:Y62,Z11:Z62,AA11:AA62,AB11:AB62)</f>
        <v>0</v>
      </c>
      <c r="O92" s="89"/>
      <c r="AI92" s="3"/>
    </row>
    <row r="93" spans="1:35" x14ac:dyDescent="0.25">
      <c r="K93" s="96" t="s">
        <v>58</v>
      </c>
      <c r="L93" s="96"/>
      <c r="M93" s="96"/>
      <c r="N93" s="88">
        <f>COUNTA(AC11:AC62,AD11:AD62)</f>
        <v>0</v>
      </c>
      <c r="O93" s="89"/>
      <c r="AI93" s="3"/>
    </row>
    <row r="96" spans="1:35" x14ac:dyDescent="0.25">
      <c r="AI96" s="3"/>
    </row>
  </sheetData>
  <mergeCells count="44">
    <mergeCell ref="E8:E10"/>
    <mergeCell ref="A8:A10"/>
    <mergeCell ref="B8:B10"/>
    <mergeCell ref="C8:C10"/>
    <mergeCell ref="D8:D10"/>
    <mergeCell ref="AD9:AD10"/>
    <mergeCell ref="F8:F10"/>
    <mergeCell ref="G8:G10"/>
    <mergeCell ref="H8:H10"/>
    <mergeCell ref="I8:I10"/>
    <mergeCell ref="J8:J10"/>
    <mergeCell ref="K8:K10"/>
    <mergeCell ref="AH8:AH10"/>
    <mergeCell ref="L9:N9"/>
    <mergeCell ref="O9:S9"/>
    <mergeCell ref="T9:W9"/>
    <mergeCell ref="X9:X10"/>
    <mergeCell ref="Y9:Y10"/>
    <mergeCell ref="Z9:Z10"/>
    <mergeCell ref="AA9:AA10"/>
    <mergeCell ref="AB9:AB10"/>
    <mergeCell ref="AC9:AC10"/>
    <mergeCell ref="L8:W8"/>
    <mergeCell ref="X8:AB8"/>
    <mergeCell ref="AC8:AD8"/>
    <mergeCell ref="AE8:AE10"/>
    <mergeCell ref="AF8:AF10"/>
    <mergeCell ref="AG8:AG10"/>
    <mergeCell ref="K86:M86"/>
    <mergeCell ref="N86:O86"/>
    <mergeCell ref="K87:M87"/>
    <mergeCell ref="N87:O87"/>
    <mergeCell ref="K88:M88"/>
    <mergeCell ref="N88:O88"/>
    <mergeCell ref="K92:M92"/>
    <mergeCell ref="N92:O92"/>
    <mergeCell ref="K93:M93"/>
    <mergeCell ref="N93:O93"/>
    <mergeCell ref="K89:M89"/>
    <mergeCell ref="N89:O89"/>
    <mergeCell ref="K90:M90"/>
    <mergeCell ref="N90:O90"/>
    <mergeCell ref="K91:M91"/>
    <mergeCell ref="N91:O9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96"/>
  <sheetViews>
    <sheetView workbookViewId="0">
      <selection activeCell="C1" sqref="C1"/>
    </sheetView>
  </sheetViews>
  <sheetFormatPr defaultColWidth="8.85546875" defaultRowHeight="15" x14ac:dyDescent="0.25"/>
  <cols>
    <col min="1" max="1" width="12.7109375" style="32" customWidth="1"/>
    <col min="2" max="2" width="13.140625" style="12" customWidth="1"/>
    <col min="3" max="3" width="12.7109375" style="10" customWidth="1"/>
    <col min="4" max="4" width="12.7109375" style="56" customWidth="1"/>
    <col min="5" max="5" width="12.7109375" style="2" customWidth="1"/>
    <col min="6" max="10" width="12.7109375" style="56" customWidth="1"/>
    <col min="11" max="34" width="12.7109375" style="3" customWidth="1"/>
    <col min="36" max="16384" width="8.85546875" style="3"/>
  </cols>
  <sheetData>
    <row r="1" spans="1:35" x14ac:dyDescent="0.25">
      <c r="A1" s="44" t="s">
        <v>14</v>
      </c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5" x14ac:dyDescent="0.25">
      <c r="A2" s="49" t="s">
        <v>15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50"/>
    </row>
    <row r="3" spans="1:35" x14ac:dyDescent="0.25">
      <c r="A3" s="49" t="s">
        <v>8</v>
      </c>
      <c r="B3" s="40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50"/>
    </row>
    <row r="4" spans="1:35" x14ac:dyDescent="0.25">
      <c r="A4" s="49" t="s">
        <v>4</v>
      </c>
      <c r="B4" s="40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50"/>
    </row>
    <row r="5" spans="1:35" ht="15.75" thickBot="1" x14ac:dyDescent="0.3">
      <c r="A5" s="51" t="s">
        <v>9</v>
      </c>
      <c r="B5" s="52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6" spans="1:35" ht="15.75" thickBot="1" x14ac:dyDescent="0.3"/>
    <row r="7" spans="1:35" s="31" customFormat="1" ht="15.75" thickBot="1" x14ac:dyDescent="0.25">
      <c r="A7" s="33" t="s">
        <v>136</v>
      </c>
      <c r="B7" s="23"/>
      <c r="C7" s="24"/>
      <c r="D7" s="25"/>
      <c r="E7" s="26"/>
      <c r="F7" s="25"/>
      <c r="G7" s="27"/>
      <c r="H7" s="38" t="s">
        <v>120</v>
      </c>
      <c r="I7" s="39"/>
      <c r="J7" s="39"/>
      <c r="K7" s="22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15" customHeight="1" x14ac:dyDescent="0.25">
      <c r="A8" s="82" t="s">
        <v>41</v>
      </c>
      <c r="B8" s="85" t="s">
        <v>42</v>
      </c>
      <c r="C8" s="57" t="s">
        <v>43</v>
      </c>
      <c r="D8" s="57" t="s">
        <v>44</v>
      </c>
      <c r="E8" s="57" t="s">
        <v>129</v>
      </c>
      <c r="F8" s="57" t="s">
        <v>45</v>
      </c>
      <c r="G8" s="77" t="s">
        <v>46</v>
      </c>
      <c r="H8" s="90" t="s">
        <v>131</v>
      </c>
      <c r="I8" s="93" t="s">
        <v>132</v>
      </c>
      <c r="J8" s="106" t="s">
        <v>133</v>
      </c>
      <c r="K8" s="66" t="s">
        <v>47</v>
      </c>
      <c r="L8" s="60" t="s">
        <v>51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63" t="s">
        <v>60</v>
      </c>
      <c r="Y8" s="64"/>
      <c r="Z8" s="64"/>
      <c r="AA8" s="64"/>
      <c r="AB8" s="65"/>
      <c r="AC8" s="123" t="s">
        <v>61</v>
      </c>
      <c r="AD8" s="124"/>
      <c r="AE8" s="115" t="s">
        <v>63</v>
      </c>
      <c r="AF8" s="115" t="s">
        <v>50</v>
      </c>
      <c r="AG8" s="115" t="s">
        <v>62</v>
      </c>
      <c r="AH8" s="118" t="s">
        <v>48</v>
      </c>
    </row>
    <row r="9" spans="1:35" s="1" customFormat="1" x14ac:dyDescent="0.25">
      <c r="A9" s="83"/>
      <c r="B9" s="86"/>
      <c r="C9" s="86"/>
      <c r="D9" s="58"/>
      <c r="E9" s="58"/>
      <c r="F9" s="58"/>
      <c r="G9" s="78"/>
      <c r="H9" s="91"/>
      <c r="I9" s="94"/>
      <c r="J9" s="107"/>
      <c r="K9" s="67"/>
      <c r="L9" s="69" t="s">
        <v>31</v>
      </c>
      <c r="M9" s="70"/>
      <c r="N9" s="71"/>
      <c r="O9" s="72" t="s">
        <v>37</v>
      </c>
      <c r="P9" s="73"/>
      <c r="Q9" s="73"/>
      <c r="R9" s="73"/>
      <c r="S9" s="73"/>
      <c r="T9" s="74" t="s">
        <v>38</v>
      </c>
      <c r="U9" s="75"/>
      <c r="V9" s="75"/>
      <c r="W9" s="76"/>
      <c r="X9" s="80" t="s">
        <v>20</v>
      </c>
      <c r="Y9" s="80" t="s">
        <v>21</v>
      </c>
      <c r="Z9" s="80" t="s">
        <v>22</v>
      </c>
      <c r="AA9" s="80" t="s">
        <v>23</v>
      </c>
      <c r="AB9" s="80" t="s">
        <v>24</v>
      </c>
      <c r="AC9" s="125" t="s">
        <v>25</v>
      </c>
      <c r="AD9" s="125" t="s">
        <v>40</v>
      </c>
      <c r="AE9" s="116"/>
      <c r="AF9" s="116"/>
      <c r="AG9" s="116"/>
      <c r="AH9" s="119"/>
    </row>
    <row r="10" spans="1:35" s="1" customFormat="1" ht="39" thickBot="1" x14ac:dyDescent="0.3">
      <c r="A10" s="84"/>
      <c r="B10" s="87"/>
      <c r="C10" s="87"/>
      <c r="D10" s="59"/>
      <c r="E10" s="59"/>
      <c r="F10" s="59"/>
      <c r="G10" s="79"/>
      <c r="H10" s="92"/>
      <c r="I10" s="95"/>
      <c r="J10" s="108"/>
      <c r="K10" s="68"/>
      <c r="L10" s="15" t="s">
        <v>26</v>
      </c>
      <c r="M10" s="15" t="s">
        <v>21</v>
      </c>
      <c r="N10" s="15" t="s">
        <v>27</v>
      </c>
      <c r="O10" s="16" t="s">
        <v>32</v>
      </c>
      <c r="P10" s="16" t="s">
        <v>33</v>
      </c>
      <c r="Q10" s="16" t="s">
        <v>34</v>
      </c>
      <c r="R10" s="16" t="s">
        <v>35</v>
      </c>
      <c r="S10" s="16" t="s">
        <v>36</v>
      </c>
      <c r="T10" s="17" t="s">
        <v>28</v>
      </c>
      <c r="U10" s="17" t="s">
        <v>29</v>
      </c>
      <c r="V10" s="17" t="s">
        <v>39</v>
      </c>
      <c r="W10" s="17" t="s">
        <v>30</v>
      </c>
      <c r="X10" s="81"/>
      <c r="Y10" s="81"/>
      <c r="Z10" s="81"/>
      <c r="AA10" s="81"/>
      <c r="AB10" s="81"/>
      <c r="AC10" s="126"/>
      <c r="AD10" s="126"/>
      <c r="AE10" s="117"/>
      <c r="AF10" s="117"/>
      <c r="AG10" s="117"/>
      <c r="AH10" s="120"/>
    </row>
    <row r="11" spans="1:35" x14ac:dyDescent="0.25">
      <c r="B11" s="6"/>
      <c r="C11" s="9"/>
      <c r="D11" s="9"/>
      <c r="E11" s="9"/>
      <c r="F11" s="9"/>
      <c r="G11" s="11"/>
      <c r="H11" s="11"/>
      <c r="I11" s="11"/>
      <c r="J11" s="11"/>
      <c r="K11" s="18"/>
      <c r="L11" s="19"/>
      <c r="M11" s="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x14ac:dyDescent="0.25">
      <c r="B12" s="13"/>
      <c r="C12" s="9"/>
      <c r="D12" s="9"/>
      <c r="E12" s="9"/>
      <c r="F12" s="9"/>
      <c r="G12" s="11"/>
      <c r="H12" s="11"/>
      <c r="I12" s="11"/>
      <c r="J12" s="11"/>
      <c r="K12" s="18"/>
      <c r="L12" s="19"/>
      <c r="M12" s="1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</row>
    <row r="13" spans="1:35" x14ac:dyDescent="0.25">
      <c r="B13" s="13"/>
      <c r="C13" s="9"/>
      <c r="D13" s="9"/>
      <c r="E13" s="9"/>
      <c r="F13" s="9"/>
      <c r="G13" s="11"/>
      <c r="H13" s="11"/>
      <c r="I13" s="11"/>
      <c r="J13" s="11"/>
      <c r="K13" s="18"/>
      <c r="L13" s="19"/>
      <c r="M13" s="1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</row>
    <row r="14" spans="1:35" x14ac:dyDescent="0.25">
      <c r="B14" s="6"/>
      <c r="C14" s="9"/>
      <c r="D14" s="9"/>
      <c r="E14" s="9"/>
      <c r="F14" s="9"/>
      <c r="G14" s="11"/>
      <c r="H14" s="11"/>
      <c r="I14" s="11"/>
      <c r="J14" s="11"/>
      <c r="K14" s="18"/>
      <c r="L14" s="19"/>
      <c r="M14" s="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</row>
    <row r="15" spans="1:35" x14ac:dyDescent="0.25">
      <c r="B15" s="13"/>
      <c r="C15" s="9"/>
      <c r="D15" s="9"/>
      <c r="E15" s="9"/>
      <c r="F15" s="9"/>
      <c r="G15" s="11"/>
      <c r="H15" s="11"/>
      <c r="I15" s="11"/>
      <c r="J15" s="11"/>
      <c r="K15" s="18"/>
      <c r="L15" s="19"/>
      <c r="M15" s="1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</row>
    <row r="16" spans="1:35" x14ac:dyDescent="0.25">
      <c r="B16" s="6"/>
      <c r="C16" s="9"/>
      <c r="D16" s="9"/>
      <c r="E16" s="9"/>
      <c r="F16" s="9"/>
      <c r="G16" s="11"/>
      <c r="H16" s="11"/>
      <c r="I16" s="11"/>
      <c r="J16" s="11"/>
      <c r="K16" s="18"/>
      <c r="L16" s="19"/>
      <c r="M16" s="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2:35" s="3" customFormat="1" x14ac:dyDescent="0.25">
      <c r="B17" s="13"/>
      <c r="C17" s="9"/>
      <c r="D17" s="9"/>
      <c r="E17" s="9"/>
      <c r="F17" s="9"/>
      <c r="G17" s="11"/>
      <c r="H17" s="11"/>
      <c r="I17" s="11"/>
      <c r="J17" s="11"/>
      <c r="K17" s="18"/>
      <c r="L17" s="19"/>
      <c r="M17" s="1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</row>
    <row r="18" spans="2:35" s="3" customFormat="1" x14ac:dyDescent="0.25">
      <c r="B18" s="13"/>
      <c r="C18" s="9"/>
      <c r="D18" s="9"/>
      <c r="E18" s="9"/>
      <c r="F18" s="9"/>
      <c r="G18" s="11"/>
      <c r="H18" s="11"/>
      <c r="I18" s="11"/>
      <c r="J18" s="11"/>
      <c r="K18" s="18"/>
      <c r="L18" s="19"/>
      <c r="M18" s="1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</row>
    <row r="19" spans="2:35" s="3" customFormat="1" x14ac:dyDescent="0.25">
      <c r="B19" s="13"/>
      <c r="C19" s="9"/>
      <c r="D19" s="9"/>
      <c r="E19" s="9"/>
      <c r="F19" s="9"/>
      <c r="G19" s="11"/>
      <c r="H19" s="11"/>
      <c r="I19" s="11"/>
      <c r="J19" s="11"/>
      <c r="K19" s="19"/>
      <c r="L19" s="19"/>
      <c r="M19" s="1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2:35" s="3" customFormat="1" x14ac:dyDescent="0.25">
      <c r="B20" s="13"/>
      <c r="C20" s="9"/>
      <c r="D20" s="9"/>
      <c r="E20" s="9"/>
      <c r="F20" s="9"/>
      <c r="G20" s="11"/>
      <c r="H20" s="11"/>
      <c r="I20" s="11"/>
      <c r="J20" s="11"/>
      <c r="K20" s="19"/>
      <c r="L20" s="19"/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</row>
    <row r="21" spans="2:35" s="3" customFormat="1" x14ac:dyDescent="0.25">
      <c r="B21" s="13"/>
      <c r="C21" s="9"/>
      <c r="D21" s="9"/>
      <c r="E21" s="9"/>
      <c r="F21" s="9"/>
      <c r="G21" s="11"/>
      <c r="H21" s="11"/>
      <c r="I21" s="11"/>
      <c r="J21" s="11"/>
      <c r="K21" s="19"/>
      <c r="L21" s="19"/>
      <c r="M21" s="1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</row>
    <row r="22" spans="2:35" s="3" customFormat="1" x14ac:dyDescent="0.25">
      <c r="B22" s="13"/>
      <c r="C22" s="9"/>
      <c r="D22" s="9"/>
      <c r="E22" s="9"/>
      <c r="F22" s="9"/>
      <c r="G22" s="11"/>
      <c r="H22" s="11"/>
      <c r="I22" s="11"/>
      <c r="J22" s="11"/>
      <c r="K22" s="19"/>
      <c r="L22" s="19"/>
      <c r="M22" s="1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2:35" s="3" customFormat="1" x14ac:dyDescent="0.25">
      <c r="B23" s="6"/>
      <c r="C23" s="9"/>
      <c r="D23" s="9"/>
      <c r="E23" s="9"/>
      <c r="F23" s="9"/>
      <c r="G23" s="11"/>
      <c r="H23" s="11"/>
      <c r="I23" s="11"/>
      <c r="J23" s="11"/>
      <c r="K23" s="19"/>
      <c r="L23" s="19"/>
      <c r="M23" s="6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1"/>
      <c r="AI23" s="20"/>
    </row>
    <row r="24" spans="2:35" s="3" customFormat="1" x14ac:dyDescent="0.25">
      <c r="B24" s="6"/>
      <c r="C24" s="9"/>
      <c r="D24" s="9"/>
      <c r="E24" s="9"/>
      <c r="F24" s="9"/>
      <c r="G24" s="11"/>
      <c r="H24" s="11"/>
      <c r="I24" s="11"/>
      <c r="J24" s="11"/>
      <c r="K24" s="19"/>
      <c r="L24" s="19"/>
      <c r="M24" s="6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1"/>
      <c r="AI24" s="20"/>
    </row>
    <row r="25" spans="2:35" s="3" customFormat="1" x14ac:dyDescent="0.25">
      <c r="B25" s="6"/>
      <c r="C25" s="9"/>
      <c r="D25" s="9"/>
      <c r="E25" s="9"/>
      <c r="F25" s="9"/>
      <c r="G25" s="11"/>
      <c r="H25" s="11"/>
      <c r="I25" s="11"/>
      <c r="J25" s="11"/>
      <c r="K25" s="19"/>
      <c r="L25" s="19"/>
      <c r="M25" s="6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1"/>
      <c r="AI25" s="20"/>
    </row>
    <row r="26" spans="2:35" s="3" customFormat="1" x14ac:dyDescent="0.25">
      <c r="B26" s="6"/>
      <c r="C26" s="9"/>
      <c r="D26" s="9"/>
      <c r="E26" s="9"/>
      <c r="F26" s="9"/>
      <c r="G26" s="11"/>
      <c r="H26" s="11"/>
      <c r="I26" s="11"/>
      <c r="J26" s="11"/>
      <c r="K26" s="19"/>
      <c r="L26" s="19"/>
      <c r="M26" s="6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1"/>
      <c r="AI26" s="20"/>
    </row>
    <row r="27" spans="2:35" s="3" customFormat="1" x14ac:dyDescent="0.25">
      <c r="B27" s="13"/>
      <c r="C27" s="9"/>
      <c r="D27" s="9"/>
      <c r="E27" s="9"/>
      <c r="F27" s="9"/>
      <c r="G27" s="11"/>
      <c r="H27" s="11"/>
      <c r="I27" s="11"/>
      <c r="J27" s="11"/>
      <c r="K27" s="19"/>
      <c r="L27" s="19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1"/>
      <c r="AI27" s="20"/>
    </row>
    <row r="28" spans="2:35" s="3" customFormat="1" x14ac:dyDescent="0.25">
      <c r="B28" s="13"/>
      <c r="C28" s="9"/>
      <c r="D28" s="9"/>
      <c r="E28" s="9"/>
      <c r="F28" s="9"/>
      <c r="G28" s="11"/>
      <c r="H28" s="11"/>
      <c r="I28" s="11"/>
      <c r="J28" s="11"/>
      <c r="K28" s="19"/>
      <c r="L28" s="19"/>
      <c r="M28" s="1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2:35" s="3" customFormat="1" x14ac:dyDescent="0.25">
      <c r="B29" s="6"/>
      <c r="C29" s="9"/>
      <c r="D29" s="9"/>
      <c r="E29" s="9"/>
      <c r="F29" s="9"/>
      <c r="G29" s="11"/>
      <c r="H29" s="11"/>
      <c r="I29" s="11"/>
      <c r="J29" s="11"/>
      <c r="K29" s="19"/>
      <c r="L29" s="19"/>
      <c r="M29" s="13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2:35" s="3" customFormat="1" x14ac:dyDescent="0.25">
      <c r="B30" s="13"/>
      <c r="C30" s="9"/>
      <c r="D30" s="9"/>
      <c r="E30" s="9"/>
      <c r="F30" s="9"/>
      <c r="G30" s="11"/>
      <c r="H30" s="11"/>
      <c r="I30" s="11"/>
      <c r="J30" s="11"/>
      <c r="K30" s="19"/>
      <c r="L30" s="19"/>
      <c r="M30" s="1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2:35" s="3" customFormat="1" x14ac:dyDescent="0.25">
      <c r="B31" s="6"/>
      <c r="C31" s="9"/>
      <c r="D31" s="9"/>
      <c r="E31" s="9"/>
      <c r="F31" s="9"/>
      <c r="G31" s="11"/>
      <c r="H31" s="11"/>
      <c r="I31" s="11"/>
      <c r="J31" s="11"/>
      <c r="K31" s="19"/>
      <c r="L31" s="19"/>
      <c r="M31" s="1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2:35" s="3" customFormat="1" x14ac:dyDescent="0.25">
      <c r="B32" s="13"/>
      <c r="C32" s="9"/>
      <c r="D32" s="9"/>
      <c r="E32" s="9"/>
      <c r="F32" s="9"/>
      <c r="G32" s="11"/>
      <c r="H32" s="11"/>
      <c r="I32" s="11"/>
      <c r="J32" s="11"/>
      <c r="K32" s="19"/>
      <c r="L32" s="19"/>
      <c r="M32" s="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35" s="3" customFormat="1" x14ac:dyDescent="0.25">
      <c r="B33" s="13"/>
      <c r="C33" s="9"/>
      <c r="D33" s="9"/>
      <c r="E33" s="9"/>
      <c r="F33" s="9"/>
      <c r="G33" s="11"/>
      <c r="H33" s="11"/>
      <c r="I33" s="11"/>
      <c r="J33" s="11"/>
      <c r="K33" s="19"/>
      <c r="L33" s="19"/>
      <c r="M33" s="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4" spans="2:35" s="3" customFormat="1" x14ac:dyDescent="0.25">
      <c r="B34" s="13"/>
      <c r="C34" s="9"/>
      <c r="D34" s="9"/>
      <c r="E34" s="9"/>
      <c r="F34" s="9"/>
      <c r="G34" s="11"/>
      <c r="H34" s="11"/>
      <c r="I34" s="11"/>
      <c r="J34" s="11"/>
      <c r="K34" s="19"/>
      <c r="L34" s="19"/>
      <c r="M34" s="13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2:35" s="3" customFormat="1" x14ac:dyDescent="0.25">
      <c r="B35" s="13"/>
      <c r="C35" s="9"/>
      <c r="D35" s="9"/>
      <c r="E35" s="9"/>
      <c r="F35" s="9"/>
      <c r="G35" s="11"/>
      <c r="H35" s="11"/>
      <c r="I35" s="11"/>
      <c r="J35" s="11"/>
      <c r="K35" s="19"/>
      <c r="L35" s="19"/>
      <c r="M35" s="13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  <row r="36" spans="2:35" s="3" customFormat="1" x14ac:dyDescent="0.25">
      <c r="B36" s="13"/>
      <c r="C36" s="9"/>
      <c r="D36" s="9"/>
      <c r="E36" s="9"/>
      <c r="F36" s="9"/>
      <c r="G36" s="11"/>
      <c r="H36" s="11"/>
      <c r="I36" s="11"/>
      <c r="J36" s="11"/>
      <c r="K36" s="19"/>
      <c r="L36" s="19"/>
      <c r="M36" s="1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1"/>
      <c r="AI36" s="20"/>
    </row>
    <row r="37" spans="2:35" s="3" customFormat="1" x14ac:dyDescent="0.25">
      <c r="B37" s="13"/>
      <c r="C37" s="9"/>
      <c r="D37" s="9"/>
      <c r="E37" s="9"/>
      <c r="F37" s="9"/>
      <c r="G37" s="11"/>
      <c r="H37" s="11"/>
      <c r="I37" s="11"/>
      <c r="J37" s="11"/>
      <c r="K37" s="19"/>
      <c r="L37" s="19"/>
      <c r="M37" s="1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1"/>
      <c r="AI37" s="20"/>
    </row>
    <row r="38" spans="2:35" s="3" customFormat="1" x14ac:dyDescent="0.25">
      <c r="B38" s="6"/>
      <c r="C38" s="9"/>
      <c r="D38" s="9"/>
      <c r="E38" s="9"/>
      <c r="F38" s="9"/>
      <c r="G38" s="11"/>
      <c r="H38" s="11"/>
      <c r="I38" s="11"/>
      <c r="J38" s="11"/>
      <c r="K38" s="19"/>
      <c r="L38" s="19"/>
      <c r="M38" s="1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2:35" s="3" customFormat="1" x14ac:dyDescent="0.25">
      <c r="B39" s="6"/>
      <c r="C39" s="9"/>
      <c r="D39" s="9"/>
      <c r="E39" s="9"/>
      <c r="F39" s="9"/>
      <c r="G39" s="11"/>
      <c r="H39" s="11"/>
      <c r="I39" s="11"/>
      <c r="J39" s="11"/>
      <c r="K39" s="19"/>
      <c r="L39" s="19"/>
      <c r="M39" s="1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2:35" s="3" customFormat="1" x14ac:dyDescent="0.25">
      <c r="B40" s="6"/>
      <c r="C40" s="9"/>
      <c r="D40" s="9"/>
      <c r="E40" s="9"/>
      <c r="F40" s="9"/>
      <c r="G40" s="11"/>
      <c r="H40" s="11"/>
      <c r="I40" s="11"/>
      <c r="J40" s="11"/>
      <c r="K40" s="19"/>
      <c r="L40" s="19"/>
      <c r="M40" s="1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2:35" s="3" customFormat="1" x14ac:dyDescent="0.25">
      <c r="B41" s="6"/>
      <c r="C41" s="9"/>
      <c r="D41" s="9"/>
      <c r="E41" s="9"/>
      <c r="F41" s="9"/>
      <c r="G41" s="11"/>
      <c r="H41" s="11"/>
      <c r="I41" s="11"/>
      <c r="J41" s="11"/>
      <c r="K41" s="19"/>
      <c r="L41" s="19"/>
      <c r="M41" s="13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2:35" s="3" customFormat="1" x14ac:dyDescent="0.25">
      <c r="B42" s="13"/>
      <c r="C42" s="9"/>
      <c r="D42" s="9"/>
      <c r="E42" s="9"/>
      <c r="F42" s="9"/>
      <c r="G42" s="11"/>
      <c r="H42" s="11"/>
      <c r="I42" s="11"/>
      <c r="J42" s="11"/>
      <c r="K42" s="19"/>
      <c r="L42" s="19"/>
      <c r="M42" s="1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2:35" s="3" customFormat="1" x14ac:dyDescent="0.25">
      <c r="B43" s="13"/>
      <c r="C43" s="9"/>
      <c r="D43" s="9"/>
      <c r="E43" s="9"/>
      <c r="F43" s="9"/>
      <c r="G43" s="11"/>
      <c r="H43" s="11"/>
      <c r="I43" s="11"/>
      <c r="J43" s="11"/>
      <c r="K43" s="19"/>
      <c r="L43" s="19"/>
      <c r="M43" s="1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2:35" s="3" customFormat="1" x14ac:dyDescent="0.25">
      <c r="B44" s="6"/>
      <c r="C44" s="9"/>
      <c r="D44" s="9"/>
      <c r="E44" s="9"/>
      <c r="F44" s="9"/>
      <c r="G44" s="11"/>
      <c r="H44" s="11"/>
      <c r="I44" s="11"/>
      <c r="J44" s="11"/>
      <c r="K44" s="19"/>
      <c r="L44" s="19"/>
      <c r="M44" s="13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</row>
    <row r="45" spans="2:35" s="3" customFormat="1" x14ac:dyDescent="0.25">
      <c r="B45" s="13"/>
      <c r="C45" s="9"/>
      <c r="D45" s="9"/>
      <c r="E45" s="9"/>
      <c r="F45" s="9"/>
      <c r="G45" s="11"/>
      <c r="H45" s="11"/>
      <c r="I45" s="11"/>
      <c r="J45" s="11"/>
      <c r="K45" s="19"/>
      <c r="L45" s="19"/>
      <c r="M45" s="13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</row>
    <row r="46" spans="2:35" s="3" customFormat="1" x14ac:dyDescent="0.25">
      <c r="B46" s="6"/>
      <c r="C46" s="9"/>
      <c r="D46" s="9"/>
      <c r="E46" s="9"/>
      <c r="F46" s="9"/>
      <c r="G46" s="11"/>
      <c r="H46" s="11"/>
      <c r="I46" s="11"/>
      <c r="J46" s="11"/>
      <c r="K46" s="19"/>
      <c r="L46" s="19"/>
      <c r="M46" s="1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</row>
    <row r="47" spans="2:35" s="3" customFormat="1" x14ac:dyDescent="0.25">
      <c r="B47" s="13"/>
      <c r="C47" s="9"/>
      <c r="D47" s="9"/>
      <c r="E47" s="9"/>
      <c r="F47" s="9"/>
      <c r="G47" s="11"/>
      <c r="H47" s="11"/>
      <c r="I47" s="11"/>
      <c r="J47" s="11"/>
      <c r="K47" s="19"/>
      <c r="L47" s="19"/>
      <c r="M47" s="1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</row>
    <row r="48" spans="2:35" s="3" customFormat="1" x14ac:dyDescent="0.25">
      <c r="B48" s="13"/>
      <c r="C48" s="9"/>
      <c r="D48" s="9"/>
      <c r="E48" s="9"/>
      <c r="F48" s="9"/>
      <c r="G48" s="11"/>
      <c r="H48" s="11"/>
      <c r="I48" s="11"/>
      <c r="J48" s="11"/>
      <c r="K48" s="19"/>
      <c r="L48" s="19"/>
      <c r="M48" s="1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  <row r="49" spans="1:35" x14ac:dyDescent="0.25">
      <c r="B49" s="13"/>
      <c r="C49" s="9"/>
      <c r="D49" s="9"/>
      <c r="E49" s="9"/>
      <c r="F49" s="9"/>
      <c r="G49" s="11"/>
      <c r="H49" s="11"/>
      <c r="I49" s="11"/>
      <c r="J49" s="11"/>
      <c r="K49" s="19"/>
      <c r="L49" s="19"/>
      <c r="M49" s="13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</row>
    <row r="50" spans="1:35" x14ac:dyDescent="0.25">
      <c r="B50" s="13"/>
      <c r="C50" s="9"/>
      <c r="D50" s="9"/>
      <c r="E50" s="9"/>
      <c r="F50" s="9"/>
      <c r="G50" s="11"/>
      <c r="H50" s="11"/>
      <c r="I50" s="11"/>
      <c r="J50" s="11"/>
      <c r="K50" s="19"/>
      <c r="L50" s="19"/>
      <c r="M50" s="13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/>
    </row>
    <row r="51" spans="1:35" x14ac:dyDescent="0.25">
      <c r="B51" s="13"/>
      <c r="C51" s="9"/>
      <c r="D51" s="9"/>
      <c r="E51" s="9"/>
      <c r="F51" s="9"/>
      <c r="G51" s="11"/>
      <c r="H51" s="11"/>
      <c r="I51" s="11"/>
      <c r="J51" s="11"/>
      <c r="K51" s="19"/>
      <c r="L51" s="19"/>
      <c r="M51" s="13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</row>
    <row r="52" spans="1:35" x14ac:dyDescent="0.25">
      <c r="B52" s="13"/>
      <c r="C52" s="9"/>
      <c r="D52" s="9"/>
      <c r="E52" s="9"/>
      <c r="F52" s="9"/>
      <c r="G52" s="11"/>
      <c r="H52" s="11"/>
      <c r="I52" s="11"/>
      <c r="J52" s="11"/>
      <c r="K52" s="19"/>
      <c r="L52" s="19"/>
      <c r="M52" s="13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/>
    </row>
    <row r="53" spans="1:35" x14ac:dyDescent="0.25">
      <c r="B53" s="6"/>
      <c r="C53" s="9"/>
      <c r="D53" s="9"/>
      <c r="E53" s="9"/>
      <c r="F53" s="9"/>
      <c r="G53" s="11"/>
      <c r="H53" s="11"/>
      <c r="I53" s="11"/>
      <c r="J53" s="11"/>
      <c r="K53" s="19"/>
      <c r="L53" s="19"/>
      <c r="M53" s="13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</row>
    <row r="54" spans="1:35" x14ac:dyDescent="0.25">
      <c r="B54" s="6"/>
      <c r="C54" s="9"/>
      <c r="D54" s="9"/>
      <c r="E54" s="9"/>
      <c r="F54" s="9"/>
      <c r="G54" s="11"/>
      <c r="H54" s="11"/>
      <c r="I54" s="11"/>
      <c r="J54" s="11"/>
      <c r="K54" s="19"/>
      <c r="L54" s="19"/>
      <c r="M54" s="1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/>
    </row>
    <row r="55" spans="1:35" x14ac:dyDescent="0.25">
      <c r="B55" s="6"/>
      <c r="C55" s="9"/>
      <c r="D55" s="9"/>
      <c r="E55" s="9"/>
      <c r="F55" s="9"/>
      <c r="G55" s="11"/>
      <c r="H55" s="11"/>
      <c r="I55" s="11"/>
      <c r="J55" s="11"/>
      <c r="K55" s="19"/>
      <c r="L55" s="19"/>
      <c r="M55" s="1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</row>
    <row r="56" spans="1:35" x14ac:dyDescent="0.25">
      <c r="B56" s="13"/>
      <c r="C56" s="9"/>
      <c r="D56" s="9"/>
      <c r="E56" s="9"/>
      <c r="F56" s="9"/>
      <c r="G56" s="11"/>
      <c r="H56" s="11"/>
      <c r="I56" s="11"/>
      <c r="J56" s="11"/>
      <c r="K56" s="19"/>
      <c r="L56" s="19"/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0"/>
    </row>
    <row r="57" spans="1:35" x14ac:dyDescent="0.25">
      <c r="B57" s="13"/>
      <c r="C57" s="9"/>
      <c r="D57" s="9"/>
      <c r="E57" s="9"/>
      <c r="F57" s="9"/>
      <c r="G57" s="11"/>
      <c r="H57" s="11"/>
      <c r="I57" s="11"/>
      <c r="J57" s="11"/>
      <c r="K57" s="19"/>
      <c r="L57" s="19"/>
      <c r="M57" s="1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0"/>
    </row>
    <row r="58" spans="1:35" x14ac:dyDescent="0.25">
      <c r="B58" s="13"/>
      <c r="C58" s="9"/>
      <c r="D58" s="9"/>
      <c r="E58" s="9"/>
      <c r="F58" s="9"/>
      <c r="G58" s="11"/>
      <c r="H58" s="11"/>
      <c r="I58" s="11"/>
      <c r="J58" s="11"/>
      <c r="K58" s="19"/>
      <c r="L58" s="19"/>
      <c r="M58" s="1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0"/>
    </row>
    <row r="59" spans="1:35" x14ac:dyDescent="0.25">
      <c r="B59" s="6"/>
      <c r="C59" s="9"/>
      <c r="D59" s="9"/>
      <c r="E59" s="9"/>
      <c r="F59" s="9"/>
      <c r="G59" s="11"/>
      <c r="H59" s="11"/>
      <c r="I59" s="11"/>
      <c r="J59" s="11"/>
      <c r="K59" s="19"/>
      <c r="L59" s="19"/>
      <c r="M59" s="13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0"/>
    </row>
    <row r="60" spans="1:35" x14ac:dyDescent="0.25">
      <c r="B60" s="6"/>
      <c r="C60" s="9"/>
      <c r="D60" s="9"/>
      <c r="E60" s="9"/>
      <c r="F60" s="9"/>
      <c r="G60" s="11"/>
      <c r="H60" s="11"/>
      <c r="I60" s="11"/>
      <c r="J60" s="11"/>
      <c r="K60" s="19"/>
      <c r="L60" s="19"/>
      <c r="M60" s="13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0"/>
    </row>
    <row r="61" spans="1:35" x14ac:dyDescent="0.25">
      <c r="B61" s="6"/>
      <c r="C61" s="9"/>
      <c r="D61" s="9"/>
      <c r="E61" s="9"/>
      <c r="F61" s="9"/>
      <c r="G61" s="11"/>
      <c r="H61" s="11"/>
      <c r="I61" s="11"/>
      <c r="J61" s="11"/>
      <c r="K61" s="19"/>
      <c r="L61" s="19"/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0"/>
    </row>
    <row r="62" spans="1:35" x14ac:dyDescent="0.25">
      <c r="B62" s="13"/>
      <c r="C62" s="9"/>
      <c r="D62" s="9"/>
      <c r="E62" s="9"/>
      <c r="F62" s="9"/>
      <c r="G62" s="11"/>
      <c r="H62" s="11"/>
      <c r="I62" s="11"/>
      <c r="J62" s="11"/>
      <c r="K62" s="19"/>
      <c r="L62" s="19"/>
      <c r="M62" s="1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0"/>
    </row>
    <row r="63" spans="1:35" x14ac:dyDescent="0.25">
      <c r="AI63" s="20"/>
    </row>
    <row r="64" spans="1:35" x14ac:dyDescent="0.25">
      <c r="A64" s="32" t="s">
        <v>128</v>
      </c>
      <c r="G64" s="2">
        <f>SUM(G11:G62)</f>
        <v>0</v>
      </c>
      <c r="H64" s="3"/>
      <c r="I64" s="3"/>
      <c r="J64" s="3"/>
      <c r="AI64" s="20"/>
    </row>
    <row r="85" spans="1:35" x14ac:dyDescent="0.25">
      <c r="A85" s="34" t="s">
        <v>130</v>
      </c>
      <c r="B85" s="4"/>
      <c r="C85" s="5"/>
      <c r="D85" s="4"/>
      <c r="E85" s="4"/>
      <c r="K85" s="14" t="s">
        <v>54</v>
      </c>
      <c r="L85" s="4"/>
      <c r="M85" s="5"/>
      <c r="N85" s="4"/>
      <c r="O85" s="4"/>
      <c r="P85" s="4"/>
      <c r="Q85" s="4"/>
      <c r="AI85" s="3"/>
    </row>
    <row r="86" spans="1:35" x14ac:dyDescent="0.25">
      <c r="A86" s="35"/>
      <c r="B86" s="8" t="s">
        <v>1</v>
      </c>
      <c r="C86" s="8" t="s">
        <v>2</v>
      </c>
      <c r="D86" s="8" t="s">
        <v>16</v>
      </c>
      <c r="E86" s="8" t="s">
        <v>0</v>
      </c>
      <c r="K86" s="97" t="s">
        <v>56</v>
      </c>
      <c r="L86" s="98"/>
      <c r="M86" s="99"/>
      <c r="N86" s="97" t="s">
        <v>55</v>
      </c>
      <c r="O86" s="99"/>
      <c r="P86" s="56"/>
      <c r="Q86" s="56"/>
      <c r="AI86" s="3"/>
    </row>
    <row r="87" spans="1:35" x14ac:dyDescent="0.25">
      <c r="A87" s="36" t="s">
        <v>13</v>
      </c>
      <c r="B87" s="56" t="e">
        <f>AVERAGE(C11:C62)</f>
        <v>#DIV/0!</v>
      </c>
      <c r="C87" s="56" t="e">
        <f>MEDIAN(C11:C62)</f>
        <v>#NUM!</v>
      </c>
      <c r="D87" s="56">
        <f>MIN(C11:C62)</f>
        <v>0</v>
      </c>
      <c r="E87" s="56">
        <f>COUNT(C11:C62)</f>
        <v>0</v>
      </c>
      <c r="K87" s="121" t="s">
        <v>52</v>
      </c>
      <c r="L87" s="121"/>
      <c r="M87" s="121"/>
      <c r="N87" s="100">
        <f>COUNTA(K11:K62)</f>
        <v>0</v>
      </c>
      <c r="O87" s="101"/>
      <c r="P87" s="56"/>
      <c r="Q87" s="56"/>
      <c r="AI87" s="3"/>
    </row>
    <row r="88" spans="1:35" x14ac:dyDescent="0.25">
      <c r="A88" s="37" t="s">
        <v>3</v>
      </c>
      <c r="B88" s="56" t="e">
        <f>AVERAGE(D11:D62)</f>
        <v>#DIV/0!</v>
      </c>
      <c r="C88" s="56" t="e">
        <f>MEDIAN(D11:D62)</f>
        <v>#NUM!</v>
      </c>
      <c r="D88" s="56">
        <f>MIN(D11:D62)</f>
        <v>0</v>
      </c>
      <c r="E88" s="56">
        <f>COUNT(D11:D62)</f>
        <v>0</v>
      </c>
      <c r="K88" s="122" t="s">
        <v>53</v>
      </c>
      <c r="L88" s="122"/>
      <c r="M88" s="122"/>
      <c r="N88" s="88">
        <f>COUNTA(L11:W62)</f>
        <v>0</v>
      </c>
      <c r="O88" s="89"/>
      <c r="P88" s="56"/>
      <c r="Q88" s="56"/>
      <c r="AI88" s="3"/>
    </row>
    <row r="89" spans="1:35" x14ac:dyDescent="0.25">
      <c r="A89" s="36" t="s">
        <v>137</v>
      </c>
      <c r="B89" s="56" t="e">
        <f>AVERAGE(E11:E62)</f>
        <v>#DIV/0!</v>
      </c>
      <c r="C89" s="56" t="e">
        <f>MEDIAN(E11:E62)</f>
        <v>#NUM!</v>
      </c>
      <c r="D89" s="56">
        <f>MIN(E11:E62)</f>
        <v>0</v>
      </c>
      <c r="E89" s="56">
        <f>COUNT(E11:E62)</f>
        <v>0</v>
      </c>
      <c r="K89" s="109" t="s">
        <v>67</v>
      </c>
      <c r="L89" s="110"/>
      <c r="M89" s="111"/>
      <c r="N89" s="88">
        <f>COUNTA(L11:L62,M11:M62,N11:N62)</f>
        <v>0</v>
      </c>
      <c r="O89" s="89"/>
      <c r="P89" s="56"/>
      <c r="Q89" s="56"/>
      <c r="AI89" s="3"/>
    </row>
    <row r="90" spans="1:35" x14ac:dyDescent="0.25">
      <c r="K90" s="112" t="s">
        <v>66</v>
      </c>
      <c r="L90" s="113"/>
      <c r="M90" s="114"/>
      <c r="N90" s="88">
        <f>COUNTA(O11:O62,P11:P62,Q11:Q62,R11:R62,S11:S62)</f>
        <v>0</v>
      </c>
      <c r="O90" s="89"/>
      <c r="P90" s="56"/>
      <c r="Q90" s="56"/>
      <c r="AI90" s="3"/>
    </row>
    <row r="91" spans="1:35" x14ac:dyDescent="0.25">
      <c r="A91" s="3"/>
      <c r="B91" s="3"/>
      <c r="C91" s="3"/>
      <c r="D91" s="3"/>
      <c r="E91" s="3"/>
      <c r="K91" s="103" t="s">
        <v>65</v>
      </c>
      <c r="L91" s="104"/>
      <c r="M91" s="105"/>
      <c r="N91" s="88">
        <f>COUNTA(T11:W62)</f>
        <v>0</v>
      </c>
      <c r="O91" s="89"/>
      <c r="P91" s="56"/>
      <c r="Q91" s="56"/>
      <c r="AI91" s="3"/>
    </row>
    <row r="92" spans="1:35" x14ac:dyDescent="0.25">
      <c r="K92" s="102" t="s">
        <v>57</v>
      </c>
      <c r="L92" s="102"/>
      <c r="M92" s="102"/>
      <c r="N92" s="88">
        <f>COUNTA(X11:X62,Y11:Y62,Z11:Z62,AA11:AA62,AB11:AB62)</f>
        <v>0</v>
      </c>
      <c r="O92" s="89"/>
      <c r="AI92" s="3"/>
    </row>
    <row r="93" spans="1:35" x14ac:dyDescent="0.25">
      <c r="K93" s="96" t="s">
        <v>58</v>
      </c>
      <c r="L93" s="96"/>
      <c r="M93" s="96"/>
      <c r="N93" s="88">
        <f>COUNTA(AC11:AC62,AD11:AD62)</f>
        <v>0</v>
      </c>
      <c r="O93" s="89"/>
      <c r="AI93" s="3"/>
    </row>
    <row r="96" spans="1:35" x14ac:dyDescent="0.25">
      <c r="AI96" s="3"/>
    </row>
  </sheetData>
  <mergeCells count="44">
    <mergeCell ref="E8:E10"/>
    <mergeCell ref="A8:A10"/>
    <mergeCell ref="B8:B10"/>
    <mergeCell ref="C8:C10"/>
    <mergeCell ref="D8:D10"/>
    <mergeCell ref="AD9:AD10"/>
    <mergeCell ref="F8:F10"/>
    <mergeCell ref="G8:G10"/>
    <mergeCell ref="H8:H10"/>
    <mergeCell ref="I8:I10"/>
    <mergeCell ref="J8:J10"/>
    <mergeCell ref="K8:K10"/>
    <mergeCell ref="AH8:AH10"/>
    <mergeCell ref="L9:N9"/>
    <mergeCell ref="O9:S9"/>
    <mergeCell ref="T9:W9"/>
    <mergeCell ref="X9:X10"/>
    <mergeCell ref="Y9:Y10"/>
    <mergeCell ref="Z9:Z10"/>
    <mergeCell ref="AA9:AA10"/>
    <mergeCell ref="AB9:AB10"/>
    <mergeCell ref="AC9:AC10"/>
    <mergeCell ref="L8:W8"/>
    <mergeCell ref="X8:AB8"/>
    <mergeCell ref="AC8:AD8"/>
    <mergeCell ref="AE8:AE10"/>
    <mergeCell ref="AF8:AF10"/>
    <mergeCell ref="AG8:AG10"/>
    <mergeCell ref="K86:M86"/>
    <mergeCell ref="N86:O86"/>
    <mergeCell ref="K87:M87"/>
    <mergeCell ref="N87:O87"/>
    <mergeCell ref="K88:M88"/>
    <mergeCell ref="N88:O88"/>
    <mergeCell ref="K92:M92"/>
    <mergeCell ref="N92:O92"/>
    <mergeCell ref="K93:M93"/>
    <mergeCell ref="N93:O93"/>
    <mergeCell ref="K89:M89"/>
    <mergeCell ref="N89:O89"/>
    <mergeCell ref="K90:M90"/>
    <mergeCell ref="N90:O90"/>
    <mergeCell ref="K91:M91"/>
    <mergeCell ref="N91:O9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96"/>
  <sheetViews>
    <sheetView workbookViewId="0">
      <selection activeCell="C1" sqref="C1"/>
    </sheetView>
  </sheetViews>
  <sheetFormatPr defaultColWidth="8.85546875" defaultRowHeight="15" x14ac:dyDescent="0.25"/>
  <cols>
    <col min="1" max="1" width="12.7109375" style="32" customWidth="1"/>
    <col min="2" max="2" width="13.140625" style="12" customWidth="1"/>
    <col min="3" max="3" width="12.7109375" style="10" customWidth="1"/>
    <col min="4" max="4" width="12.7109375" style="56" customWidth="1"/>
    <col min="5" max="5" width="12.7109375" style="2" customWidth="1"/>
    <col min="6" max="10" width="12.7109375" style="56" customWidth="1"/>
    <col min="11" max="34" width="12.7109375" style="3" customWidth="1"/>
    <col min="36" max="16384" width="8.85546875" style="3"/>
  </cols>
  <sheetData>
    <row r="1" spans="1:35" x14ac:dyDescent="0.25">
      <c r="A1" s="44" t="s">
        <v>14</v>
      </c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5" x14ac:dyDescent="0.25">
      <c r="A2" s="49" t="s">
        <v>15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50"/>
    </row>
    <row r="3" spans="1:35" x14ac:dyDescent="0.25">
      <c r="A3" s="49" t="s">
        <v>8</v>
      </c>
      <c r="B3" s="40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50"/>
    </row>
    <row r="4" spans="1:35" x14ac:dyDescent="0.25">
      <c r="A4" s="49" t="s">
        <v>4</v>
      </c>
      <c r="B4" s="40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50"/>
    </row>
    <row r="5" spans="1:35" ht="15.75" thickBot="1" x14ac:dyDescent="0.3">
      <c r="A5" s="51" t="s">
        <v>9</v>
      </c>
      <c r="B5" s="52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6" spans="1:35" ht="15.75" thickBot="1" x14ac:dyDescent="0.3"/>
    <row r="7" spans="1:35" s="31" customFormat="1" ht="15.75" thickBot="1" x14ac:dyDescent="0.25">
      <c r="A7" s="33" t="s">
        <v>135</v>
      </c>
      <c r="B7" s="23"/>
      <c r="C7" s="24"/>
      <c r="D7" s="25"/>
      <c r="E7" s="26"/>
      <c r="F7" s="25"/>
      <c r="G7" s="27"/>
      <c r="H7" s="38" t="s">
        <v>120</v>
      </c>
      <c r="I7" s="39"/>
      <c r="J7" s="39"/>
      <c r="K7" s="22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0"/>
    </row>
    <row r="8" spans="1:35" ht="15" customHeight="1" x14ac:dyDescent="0.25">
      <c r="A8" s="82" t="s">
        <v>41</v>
      </c>
      <c r="B8" s="85" t="s">
        <v>42</v>
      </c>
      <c r="C8" s="57" t="s">
        <v>43</v>
      </c>
      <c r="D8" s="57" t="s">
        <v>44</v>
      </c>
      <c r="E8" s="57" t="s">
        <v>129</v>
      </c>
      <c r="F8" s="57" t="s">
        <v>45</v>
      </c>
      <c r="G8" s="77" t="s">
        <v>46</v>
      </c>
      <c r="H8" s="90" t="s">
        <v>131</v>
      </c>
      <c r="I8" s="93" t="s">
        <v>132</v>
      </c>
      <c r="J8" s="106" t="s">
        <v>133</v>
      </c>
      <c r="K8" s="66" t="s">
        <v>47</v>
      </c>
      <c r="L8" s="60" t="s">
        <v>51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63" t="s">
        <v>60</v>
      </c>
      <c r="Y8" s="64"/>
      <c r="Z8" s="64"/>
      <c r="AA8" s="64"/>
      <c r="AB8" s="65"/>
      <c r="AC8" s="123" t="s">
        <v>61</v>
      </c>
      <c r="AD8" s="124"/>
      <c r="AE8" s="115" t="s">
        <v>63</v>
      </c>
      <c r="AF8" s="115" t="s">
        <v>50</v>
      </c>
      <c r="AG8" s="115" t="s">
        <v>62</v>
      </c>
      <c r="AH8" s="118" t="s">
        <v>48</v>
      </c>
    </row>
    <row r="9" spans="1:35" s="1" customFormat="1" x14ac:dyDescent="0.25">
      <c r="A9" s="83"/>
      <c r="B9" s="86"/>
      <c r="C9" s="86"/>
      <c r="D9" s="58"/>
      <c r="E9" s="58"/>
      <c r="F9" s="58"/>
      <c r="G9" s="78"/>
      <c r="H9" s="91"/>
      <c r="I9" s="94"/>
      <c r="J9" s="107"/>
      <c r="K9" s="67"/>
      <c r="L9" s="69" t="s">
        <v>31</v>
      </c>
      <c r="M9" s="70"/>
      <c r="N9" s="71"/>
      <c r="O9" s="72" t="s">
        <v>37</v>
      </c>
      <c r="P9" s="73"/>
      <c r="Q9" s="73"/>
      <c r="R9" s="73"/>
      <c r="S9" s="73"/>
      <c r="T9" s="74" t="s">
        <v>38</v>
      </c>
      <c r="U9" s="75"/>
      <c r="V9" s="75"/>
      <c r="W9" s="76"/>
      <c r="X9" s="80" t="s">
        <v>20</v>
      </c>
      <c r="Y9" s="80" t="s">
        <v>21</v>
      </c>
      <c r="Z9" s="80" t="s">
        <v>22</v>
      </c>
      <c r="AA9" s="80" t="s">
        <v>23</v>
      </c>
      <c r="AB9" s="80" t="s">
        <v>24</v>
      </c>
      <c r="AC9" s="125" t="s">
        <v>25</v>
      </c>
      <c r="AD9" s="125" t="s">
        <v>40</v>
      </c>
      <c r="AE9" s="116"/>
      <c r="AF9" s="116"/>
      <c r="AG9" s="116"/>
      <c r="AH9" s="119"/>
    </row>
    <row r="10" spans="1:35" s="1" customFormat="1" ht="39" thickBot="1" x14ac:dyDescent="0.3">
      <c r="A10" s="84"/>
      <c r="B10" s="87"/>
      <c r="C10" s="87"/>
      <c r="D10" s="59"/>
      <c r="E10" s="59"/>
      <c r="F10" s="59"/>
      <c r="G10" s="79"/>
      <c r="H10" s="92"/>
      <c r="I10" s="95"/>
      <c r="J10" s="108"/>
      <c r="K10" s="68"/>
      <c r="L10" s="15" t="s">
        <v>26</v>
      </c>
      <c r="M10" s="15" t="s">
        <v>21</v>
      </c>
      <c r="N10" s="15" t="s">
        <v>27</v>
      </c>
      <c r="O10" s="16" t="s">
        <v>32</v>
      </c>
      <c r="P10" s="16" t="s">
        <v>33</v>
      </c>
      <c r="Q10" s="16" t="s">
        <v>34</v>
      </c>
      <c r="R10" s="16" t="s">
        <v>35</v>
      </c>
      <c r="S10" s="16" t="s">
        <v>36</v>
      </c>
      <c r="T10" s="17" t="s">
        <v>28</v>
      </c>
      <c r="U10" s="17" t="s">
        <v>29</v>
      </c>
      <c r="V10" s="17" t="s">
        <v>39</v>
      </c>
      <c r="W10" s="17" t="s">
        <v>30</v>
      </c>
      <c r="X10" s="81"/>
      <c r="Y10" s="81"/>
      <c r="Z10" s="81"/>
      <c r="AA10" s="81"/>
      <c r="AB10" s="81"/>
      <c r="AC10" s="126"/>
      <c r="AD10" s="126"/>
      <c r="AE10" s="117"/>
      <c r="AF10" s="117"/>
      <c r="AG10" s="117"/>
      <c r="AH10" s="120"/>
    </row>
    <row r="11" spans="1:35" x14ac:dyDescent="0.25">
      <c r="B11" s="6"/>
      <c r="C11" s="9"/>
      <c r="D11" s="9"/>
      <c r="E11" s="9"/>
      <c r="F11" s="9"/>
      <c r="G11" s="11"/>
      <c r="H11" s="11"/>
      <c r="I11" s="11"/>
      <c r="J11" s="11"/>
      <c r="K11" s="18"/>
      <c r="L11" s="19"/>
      <c r="M11" s="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x14ac:dyDescent="0.25">
      <c r="B12" s="13"/>
      <c r="C12" s="9"/>
      <c r="D12" s="9"/>
      <c r="E12" s="9"/>
      <c r="F12" s="9"/>
      <c r="G12" s="11"/>
      <c r="H12" s="11"/>
      <c r="I12" s="11"/>
      <c r="J12" s="11"/>
      <c r="K12" s="18"/>
      <c r="L12" s="19"/>
      <c r="M12" s="1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</row>
    <row r="13" spans="1:35" x14ac:dyDescent="0.25">
      <c r="B13" s="13"/>
      <c r="C13" s="9"/>
      <c r="D13" s="9"/>
      <c r="E13" s="9"/>
      <c r="F13" s="9"/>
      <c r="G13" s="11"/>
      <c r="H13" s="11"/>
      <c r="I13" s="11"/>
      <c r="J13" s="11"/>
      <c r="K13" s="18"/>
      <c r="L13" s="19"/>
      <c r="M13" s="1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</row>
    <row r="14" spans="1:35" x14ac:dyDescent="0.25">
      <c r="B14" s="6"/>
      <c r="C14" s="9"/>
      <c r="D14" s="9"/>
      <c r="E14" s="9"/>
      <c r="F14" s="9"/>
      <c r="G14" s="11"/>
      <c r="H14" s="11"/>
      <c r="I14" s="11"/>
      <c r="J14" s="11"/>
      <c r="K14" s="18"/>
      <c r="L14" s="19"/>
      <c r="M14" s="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</row>
    <row r="15" spans="1:35" x14ac:dyDescent="0.25">
      <c r="B15" s="13"/>
      <c r="C15" s="9"/>
      <c r="D15" s="9"/>
      <c r="E15" s="9"/>
      <c r="F15" s="9"/>
      <c r="G15" s="11"/>
      <c r="H15" s="11"/>
      <c r="I15" s="11"/>
      <c r="J15" s="11"/>
      <c r="K15" s="18"/>
      <c r="L15" s="19"/>
      <c r="M15" s="13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</row>
    <row r="16" spans="1:35" x14ac:dyDescent="0.25">
      <c r="B16" s="6"/>
      <c r="C16" s="9"/>
      <c r="D16" s="9"/>
      <c r="E16" s="9"/>
      <c r="F16" s="9"/>
      <c r="G16" s="11"/>
      <c r="H16" s="11"/>
      <c r="I16" s="11"/>
      <c r="J16" s="11"/>
      <c r="K16" s="18"/>
      <c r="L16" s="19"/>
      <c r="M16" s="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2:35" s="3" customFormat="1" x14ac:dyDescent="0.25">
      <c r="B17" s="13"/>
      <c r="C17" s="9"/>
      <c r="D17" s="9"/>
      <c r="E17" s="9"/>
      <c r="F17" s="9"/>
      <c r="G17" s="11"/>
      <c r="H17" s="11"/>
      <c r="I17" s="11"/>
      <c r="J17" s="11"/>
      <c r="K17" s="18"/>
      <c r="L17" s="19"/>
      <c r="M17" s="1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</row>
    <row r="18" spans="2:35" s="3" customFormat="1" x14ac:dyDescent="0.25">
      <c r="B18" s="13"/>
      <c r="C18" s="9"/>
      <c r="D18" s="9"/>
      <c r="E18" s="9"/>
      <c r="F18" s="9"/>
      <c r="G18" s="11"/>
      <c r="H18" s="11"/>
      <c r="I18" s="11"/>
      <c r="J18" s="11"/>
      <c r="K18" s="18"/>
      <c r="L18" s="19"/>
      <c r="M18" s="1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</row>
    <row r="19" spans="2:35" s="3" customFormat="1" x14ac:dyDescent="0.25">
      <c r="B19" s="13"/>
      <c r="C19" s="9"/>
      <c r="D19" s="9"/>
      <c r="E19" s="9"/>
      <c r="F19" s="9"/>
      <c r="G19" s="11"/>
      <c r="H19" s="11"/>
      <c r="I19" s="11"/>
      <c r="J19" s="11"/>
      <c r="K19" s="19"/>
      <c r="L19" s="19"/>
      <c r="M19" s="1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</row>
    <row r="20" spans="2:35" s="3" customFormat="1" x14ac:dyDescent="0.25">
      <c r="B20" s="13"/>
      <c r="C20" s="9"/>
      <c r="D20" s="9"/>
      <c r="E20" s="9"/>
      <c r="F20" s="9"/>
      <c r="G20" s="11"/>
      <c r="H20" s="11"/>
      <c r="I20" s="11"/>
      <c r="J20" s="11"/>
      <c r="K20" s="19"/>
      <c r="L20" s="19"/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</row>
    <row r="21" spans="2:35" s="3" customFormat="1" x14ac:dyDescent="0.25">
      <c r="B21" s="13"/>
      <c r="C21" s="9"/>
      <c r="D21" s="9"/>
      <c r="E21" s="9"/>
      <c r="F21" s="9"/>
      <c r="G21" s="11"/>
      <c r="H21" s="11"/>
      <c r="I21" s="11"/>
      <c r="J21" s="11"/>
      <c r="K21" s="19"/>
      <c r="L21" s="19"/>
      <c r="M21" s="1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</row>
    <row r="22" spans="2:35" s="3" customFormat="1" x14ac:dyDescent="0.25">
      <c r="B22" s="13"/>
      <c r="C22" s="9"/>
      <c r="D22" s="9"/>
      <c r="E22" s="9"/>
      <c r="F22" s="9"/>
      <c r="G22" s="11"/>
      <c r="H22" s="11"/>
      <c r="I22" s="11"/>
      <c r="J22" s="11"/>
      <c r="K22" s="19"/>
      <c r="L22" s="19"/>
      <c r="M22" s="1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2:35" s="3" customFormat="1" x14ac:dyDescent="0.25">
      <c r="B23" s="6"/>
      <c r="C23" s="9"/>
      <c r="D23" s="9"/>
      <c r="E23" s="9"/>
      <c r="F23" s="9"/>
      <c r="G23" s="11"/>
      <c r="H23" s="11"/>
      <c r="I23" s="11"/>
      <c r="J23" s="11"/>
      <c r="K23" s="19"/>
      <c r="L23" s="19"/>
      <c r="M23" s="6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1"/>
      <c r="AI23" s="20"/>
    </row>
    <row r="24" spans="2:35" s="3" customFormat="1" x14ac:dyDescent="0.25">
      <c r="B24" s="6"/>
      <c r="C24" s="9"/>
      <c r="D24" s="9"/>
      <c r="E24" s="9"/>
      <c r="F24" s="9"/>
      <c r="G24" s="11"/>
      <c r="H24" s="11"/>
      <c r="I24" s="11"/>
      <c r="J24" s="11"/>
      <c r="K24" s="19"/>
      <c r="L24" s="19"/>
      <c r="M24" s="6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1"/>
      <c r="AI24" s="20"/>
    </row>
    <row r="25" spans="2:35" s="3" customFormat="1" x14ac:dyDescent="0.25">
      <c r="B25" s="6"/>
      <c r="C25" s="9"/>
      <c r="D25" s="9"/>
      <c r="E25" s="9"/>
      <c r="F25" s="9"/>
      <c r="G25" s="11"/>
      <c r="H25" s="11"/>
      <c r="I25" s="11"/>
      <c r="J25" s="11"/>
      <c r="K25" s="19"/>
      <c r="L25" s="19"/>
      <c r="M25" s="6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1"/>
      <c r="AI25" s="20"/>
    </row>
    <row r="26" spans="2:35" s="3" customFormat="1" x14ac:dyDescent="0.25">
      <c r="B26" s="6"/>
      <c r="C26" s="9"/>
      <c r="D26" s="9"/>
      <c r="E26" s="9"/>
      <c r="F26" s="9"/>
      <c r="G26" s="11"/>
      <c r="H26" s="11"/>
      <c r="I26" s="11"/>
      <c r="J26" s="11"/>
      <c r="K26" s="19"/>
      <c r="L26" s="19"/>
      <c r="M26" s="6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1"/>
      <c r="AI26" s="20"/>
    </row>
    <row r="27" spans="2:35" s="3" customFormat="1" x14ac:dyDescent="0.25">
      <c r="B27" s="13"/>
      <c r="C27" s="9"/>
      <c r="D27" s="9"/>
      <c r="E27" s="9"/>
      <c r="F27" s="9"/>
      <c r="G27" s="11"/>
      <c r="H27" s="11"/>
      <c r="I27" s="11"/>
      <c r="J27" s="11"/>
      <c r="K27" s="19"/>
      <c r="L27" s="19"/>
      <c r="M27" s="1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1"/>
      <c r="AI27" s="20"/>
    </row>
    <row r="28" spans="2:35" s="3" customFormat="1" x14ac:dyDescent="0.25">
      <c r="B28" s="13"/>
      <c r="C28" s="9"/>
      <c r="D28" s="9"/>
      <c r="E28" s="9"/>
      <c r="F28" s="9"/>
      <c r="G28" s="11"/>
      <c r="H28" s="11"/>
      <c r="I28" s="11"/>
      <c r="J28" s="11"/>
      <c r="K28" s="19"/>
      <c r="L28" s="19"/>
      <c r="M28" s="1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2:35" s="3" customFormat="1" x14ac:dyDescent="0.25">
      <c r="B29" s="6"/>
      <c r="C29" s="9"/>
      <c r="D29" s="9"/>
      <c r="E29" s="9"/>
      <c r="F29" s="9"/>
      <c r="G29" s="11"/>
      <c r="H29" s="11"/>
      <c r="I29" s="11"/>
      <c r="J29" s="11"/>
      <c r="K29" s="19"/>
      <c r="L29" s="19"/>
      <c r="M29" s="13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2:35" s="3" customFormat="1" x14ac:dyDescent="0.25">
      <c r="B30" s="13"/>
      <c r="C30" s="9"/>
      <c r="D30" s="9"/>
      <c r="E30" s="9"/>
      <c r="F30" s="9"/>
      <c r="G30" s="11"/>
      <c r="H30" s="11"/>
      <c r="I30" s="11"/>
      <c r="J30" s="11"/>
      <c r="K30" s="19"/>
      <c r="L30" s="19"/>
      <c r="M30" s="1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2:35" s="3" customFormat="1" x14ac:dyDescent="0.25">
      <c r="B31" s="6"/>
      <c r="C31" s="9"/>
      <c r="D31" s="9"/>
      <c r="E31" s="9"/>
      <c r="F31" s="9"/>
      <c r="G31" s="11"/>
      <c r="H31" s="11"/>
      <c r="I31" s="11"/>
      <c r="J31" s="11"/>
      <c r="K31" s="19"/>
      <c r="L31" s="19"/>
      <c r="M31" s="13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2:35" s="3" customFormat="1" x14ac:dyDescent="0.25">
      <c r="B32" s="13"/>
      <c r="C32" s="9"/>
      <c r="D32" s="9"/>
      <c r="E32" s="9"/>
      <c r="F32" s="9"/>
      <c r="G32" s="11"/>
      <c r="H32" s="11"/>
      <c r="I32" s="11"/>
      <c r="J32" s="11"/>
      <c r="K32" s="19"/>
      <c r="L32" s="19"/>
      <c r="M32" s="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35" s="3" customFormat="1" x14ac:dyDescent="0.25">
      <c r="B33" s="13"/>
      <c r="C33" s="9"/>
      <c r="D33" s="9"/>
      <c r="E33" s="9"/>
      <c r="F33" s="9"/>
      <c r="G33" s="11"/>
      <c r="H33" s="11"/>
      <c r="I33" s="11"/>
      <c r="J33" s="11"/>
      <c r="K33" s="19"/>
      <c r="L33" s="19"/>
      <c r="M33" s="6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4" spans="2:35" s="3" customFormat="1" x14ac:dyDescent="0.25">
      <c r="B34" s="13"/>
      <c r="C34" s="9"/>
      <c r="D34" s="9"/>
      <c r="E34" s="9"/>
      <c r="F34" s="9"/>
      <c r="G34" s="11"/>
      <c r="H34" s="11"/>
      <c r="I34" s="11"/>
      <c r="J34" s="11"/>
      <c r="K34" s="19"/>
      <c r="L34" s="19"/>
      <c r="M34" s="13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2:35" s="3" customFormat="1" x14ac:dyDescent="0.25">
      <c r="B35" s="13"/>
      <c r="C35" s="9"/>
      <c r="D35" s="9"/>
      <c r="E35" s="9"/>
      <c r="F35" s="9"/>
      <c r="G35" s="11"/>
      <c r="H35" s="11"/>
      <c r="I35" s="11"/>
      <c r="J35" s="11"/>
      <c r="K35" s="19"/>
      <c r="L35" s="19"/>
      <c r="M35" s="13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  <row r="36" spans="2:35" s="3" customFormat="1" x14ac:dyDescent="0.25">
      <c r="B36" s="13"/>
      <c r="C36" s="9"/>
      <c r="D36" s="9"/>
      <c r="E36" s="9"/>
      <c r="F36" s="9"/>
      <c r="G36" s="11"/>
      <c r="H36" s="11"/>
      <c r="I36" s="11"/>
      <c r="J36" s="11"/>
      <c r="K36" s="19"/>
      <c r="L36" s="19"/>
      <c r="M36" s="1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1"/>
      <c r="AI36" s="20"/>
    </row>
    <row r="37" spans="2:35" s="3" customFormat="1" x14ac:dyDescent="0.25">
      <c r="B37" s="13"/>
      <c r="C37" s="9"/>
      <c r="D37" s="9"/>
      <c r="E37" s="9"/>
      <c r="F37" s="9"/>
      <c r="G37" s="11"/>
      <c r="H37" s="11"/>
      <c r="I37" s="11"/>
      <c r="J37" s="11"/>
      <c r="K37" s="19"/>
      <c r="L37" s="19"/>
      <c r="M37" s="1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1"/>
      <c r="AI37" s="20"/>
    </row>
    <row r="38" spans="2:35" s="3" customFormat="1" x14ac:dyDescent="0.25">
      <c r="B38" s="6"/>
      <c r="C38" s="9"/>
      <c r="D38" s="9"/>
      <c r="E38" s="9"/>
      <c r="F38" s="9"/>
      <c r="G38" s="11"/>
      <c r="H38" s="11"/>
      <c r="I38" s="11"/>
      <c r="J38" s="11"/>
      <c r="K38" s="19"/>
      <c r="L38" s="19"/>
      <c r="M38" s="13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2:35" s="3" customFormat="1" x14ac:dyDescent="0.25">
      <c r="B39" s="6"/>
      <c r="C39" s="9"/>
      <c r="D39" s="9"/>
      <c r="E39" s="9"/>
      <c r="F39" s="9"/>
      <c r="G39" s="11"/>
      <c r="H39" s="11"/>
      <c r="I39" s="11"/>
      <c r="J39" s="11"/>
      <c r="K39" s="19"/>
      <c r="L39" s="19"/>
      <c r="M39" s="1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2:35" s="3" customFormat="1" x14ac:dyDescent="0.25">
      <c r="B40" s="6"/>
      <c r="C40" s="9"/>
      <c r="D40" s="9"/>
      <c r="E40" s="9"/>
      <c r="F40" s="9"/>
      <c r="G40" s="11"/>
      <c r="H40" s="11"/>
      <c r="I40" s="11"/>
      <c r="J40" s="11"/>
      <c r="K40" s="19"/>
      <c r="L40" s="19"/>
      <c r="M40" s="1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2:35" s="3" customFormat="1" x14ac:dyDescent="0.25">
      <c r="B41" s="6"/>
      <c r="C41" s="9"/>
      <c r="D41" s="9"/>
      <c r="E41" s="9"/>
      <c r="F41" s="9"/>
      <c r="G41" s="11"/>
      <c r="H41" s="11"/>
      <c r="I41" s="11"/>
      <c r="J41" s="11"/>
      <c r="K41" s="19"/>
      <c r="L41" s="19"/>
      <c r="M41" s="13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2:35" s="3" customFormat="1" x14ac:dyDescent="0.25">
      <c r="B42" s="13"/>
      <c r="C42" s="9"/>
      <c r="D42" s="9"/>
      <c r="E42" s="9"/>
      <c r="F42" s="9"/>
      <c r="G42" s="11"/>
      <c r="H42" s="11"/>
      <c r="I42" s="11"/>
      <c r="J42" s="11"/>
      <c r="K42" s="19"/>
      <c r="L42" s="19"/>
      <c r="M42" s="1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2:35" s="3" customFormat="1" x14ac:dyDescent="0.25">
      <c r="B43" s="13"/>
      <c r="C43" s="9"/>
      <c r="D43" s="9"/>
      <c r="E43" s="9"/>
      <c r="F43" s="9"/>
      <c r="G43" s="11"/>
      <c r="H43" s="11"/>
      <c r="I43" s="11"/>
      <c r="J43" s="11"/>
      <c r="K43" s="19"/>
      <c r="L43" s="19"/>
      <c r="M43" s="1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2:35" s="3" customFormat="1" x14ac:dyDescent="0.25">
      <c r="B44" s="6"/>
      <c r="C44" s="9"/>
      <c r="D44" s="9"/>
      <c r="E44" s="9"/>
      <c r="F44" s="9"/>
      <c r="G44" s="11"/>
      <c r="H44" s="11"/>
      <c r="I44" s="11"/>
      <c r="J44" s="11"/>
      <c r="K44" s="19"/>
      <c r="L44" s="19"/>
      <c r="M44" s="13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</row>
    <row r="45" spans="2:35" s="3" customFormat="1" x14ac:dyDescent="0.25">
      <c r="B45" s="13"/>
      <c r="C45" s="9"/>
      <c r="D45" s="9"/>
      <c r="E45" s="9"/>
      <c r="F45" s="9"/>
      <c r="G45" s="11"/>
      <c r="H45" s="11"/>
      <c r="I45" s="11"/>
      <c r="J45" s="11"/>
      <c r="K45" s="19"/>
      <c r="L45" s="19"/>
      <c r="M45" s="13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</row>
    <row r="46" spans="2:35" s="3" customFormat="1" x14ac:dyDescent="0.25">
      <c r="B46" s="6"/>
      <c r="C46" s="9"/>
      <c r="D46" s="9"/>
      <c r="E46" s="9"/>
      <c r="F46" s="9"/>
      <c r="G46" s="11"/>
      <c r="H46" s="11"/>
      <c r="I46" s="11"/>
      <c r="J46" s="11"/>
      <c r="K46" s="19"/>
      <c r="L46" s="19"/>
      <c r="M46" s="1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</row>
    <row r="47" spans="2:35" s="3" customFormat="1" x14ac:dyDescent="0.25">
      <c r="B47" s="13"/>
      <c r="C47" s="9"/>
      <c r="D47" s="9"/>
      <c r="E47" s="9"/>
      <c r="F47" s="9"/>
      <c r="G47" s="11"/>
      <c r="H47" s="11"/>
      <c r="I47" s="11"/>
      <c r="J47" s="11"/>
      <c r="K47" s="19"/>
      <c r="L47" s="19"/>
      <c r="M47" s="1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</row>
    <row r="48" spans="2:35" s="3" customFormat="1" x14ac:dyDescent="0.25">
      <c r="B48" s="13"/>
      <c r="C48" s="9"/>
      <c r="D48" s="9"/>
      <c r="E48" s="9"/>
      <c r="F48" s="9"/>
      <c r="G48" s="11"/>
      <c r="H48" s="11"/>
      <c r="I48" s="11"/>
      <c r="J48" s="11"/>
      <c r="K48" s="19"/>
      <c r="L48" s="19"/>
      <c r="M48" s="1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  <row r="49" spans="1:35" x14ac:dyDescent="0.25">
      <c r="B49" s="13"/>
      <c r="C49" s="9"/>
      <c r="D49" s="9"/>
      <c r="E49" s="9"/>
      <c r="F49" s="9"/>
      <c r="G49" s="11"/>
      <c r="H49" s="11"/>
      <c r="I49" s="11"/>
      <c r="J49" s="11"/>
      <c r="K49" s="19"/>
      <c r="L49" s="19"/>
      <c r="M49" s="13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</row>
    <row r="50" spans="1:35" x14ac:dyDescent="0.25">
      <c r="B50" s="13"/>
      <c r="C50" s="9"/>
      <c r="D50" s="9"/>
      <c r="E50" s="9"/>
      <c r="F50" s="9"/>
      <c r="G50" s="11"/>
      <c r="H50" s="11"/>
      <c r="I50" s="11"/>
      <c r="J50" s="11"/>
      <c r="K50" s="19"/>
      <c r="L50" s="19"/>
      <c r="M50" s="13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/>
    </row>
    <row r="51" spans="1:35" x14ac:dyDescent="0.25">
      <c r="B51" s="13"/>
      <c r="C51" s="9"/>
      <c r="D51" s="9"/>
      <c r="E51" s="9"/>
      <c r="F51" s="9"/>
      <c r="G51" s="11"/>
      <c r="H51" s="11"/>
      <c r="I51" s="11"/>
      <c r="J51" s="11"/>
      <c r="K51" s="19"/>
      <c r="L51" s="19"/>
      <c r="M51" s="13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</row>
    <row r="52" spans="1:35" x14ac:dyDescent="0.25">
      <c r="B52" s="13"/>
      <c r="C52" s="9"/>
      <c r="D52" s="9"/>
      <c r="E52" s="9"/>
      <c r="F52" s="9"/>
      <c r="G52" s="11"/>
      <c r="H52" s="11"/>
      <c r="I52" s="11"/>
      <c r="J52" s="11"/>
      <c r="K52" s="19"/>
      <c r="L52" s="19"/>
      <c r="M52" s="13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/>
    </row>
    <row r="53" spans="1:35" x14ac:dyDescent="0.25">
      <c r="B53" s="6"/>
      <c r="C53" s="9"/>
      <c r="D53" s="9"/>
      <c r="E53" s="9"/>
      <c r="F53" s="9"/>
      <c r="G53" s="11"/>
      <c r="H53" s="11"/>
      <c r="I53" s="11"/>
      <c r="J53" s="11"/>
      <c r="K53" s="19"/>
      <c r="L53" s="19"/>
      <c r="M53" s="13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</row>
    <row r="54" spans="1:35" x14ac:dyDescent="0.25">
      <c r="B54" s="6"/>
      <c r="C54" s="9"/>
      <c r="D54" s="9"/>
      <c r="E54" s="9"/>
      <c r="F54" s="9"/>
      <c r="G54" s="11"/>
      <c r="H54" s="11"/>
      <c r="I54" s="11"/>
      <c r="J54" s="11"/>
      <c r="K54" s="19"/>
      <c r="L54" s="19"/>
      <c r="M54" s="1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/>
    </row>
    <row r="55" spans="1:35" x14ac:dyDescent="0.25">
      <c r="B55" s="6"/>
      <c r="C55" s="9"/>
      <c r="D55" s="9"/>
      <c r="E55" s="9"/>
      <c r="F55" s="9"/>
      <c r="G55" s="11"/>
      <c r="H55" s="11"/>
      <c r="I55" s="11"/>
      <c r="J55" s="11"/>
      <c r="K55" s="19"/>
      <c r="L55" s="19"/>
      <c r="M55" s="1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</row>
    <row r="56" spans="1:35" x14ac:dyDescent="0.25">
      <c r="B56" s="13"/>
      <c r="C56" s="9"/>
      <c r="D56" s="9"/>
      <c r="E56" s="9"/>
      <c r="F56" s="9"/>
      <c r="G56" s="11"/>
      <c r="H56" s="11"/>
      <c r="I56" s="11"/>
      <c r="J56" s="11"/>
      <c r="K56" s="19"/>
      <c r="L56" s="19"/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0"/>
    </row>
    <row r="57" spans="1:35" x14ac:dyDescent="0.25">
      <c r="B57" s="13"/>
      <c r="C57" s="9"/>
      <c r="D57" s="9"/>
      <c r="E57" s="9"/>
      <c r="F57" s="9"/>
      <c r="G57" s="11"/>
      <c r="H57" s="11"/>
      <c r="I57" s="11"/>
      <c r="J57" s="11"/>
      <c r="K57" s="19"/>
      <c r="L57" s="19"/>
      <c r="M57" s="1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0"/>
    </row>
    <row r="58" spans="1:35" x14ac:dyDescent="0.25">
      <c r="B58" s="13"/>
      <c r="C58" s="9"/>
      <c r="D58" s="9"/>
      <c r="E58" s="9"/>
      <c r="F58" s="9"/>
      <c r="G58" s="11"/>
      <c r="H58" s="11"/>
      <c r="I58" s="11"/>
      <c r="J58" s="11"/>
      <c r="K58" s="19"/>
      <c r="L58" s="19"/>
      <c r="M58" s="1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0"/>
    </row>
    <row r="59" spans="1:35" x14ac:dyDescent="0.25">
      <c r="B59" s="6"/>
      <c r="C59" s="9"/>
      <c r="D59" s="9"/>
      <c r="E59" s="9"/>
      <c r="F59" s="9"/>
      <c r="G59" s="11"/>
      <c r="H59" s="11"/>
      <c r="I59" s="11"/>
      <c r="J59" s="11"/>
      <c r="K59" s="19"/>
      <c r="L59" s="19"/>
      <c r="M59" s="13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0"/>
    </row>
    <row r="60" spans="1:35" x14ac:dyDescent="0.25">
      <c r="B60" s="6"/>
      <c r="C60" s="9"/>
      <c r="D60" s="9"/>
      <c r="E60" s="9"/>
      <c r="F60" s="9"/>
      <c r="G60" s="11"/>
      <c r="H60" s="11"/>
      <c r="I60" s="11"/>
      <c r="J60" s="11"/>
      <c r="K60" s="19"/>
      <c r="L60" s="19"/>
      <c r="M60" s="13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0"/>
    </row>
    <row r="61" spans="1:35" x14ac:dyDescent="0.25">
      <c r="B61" s="6"/>
      <c r="C61" s="9"/>
      <c r="D61" s="9"/>
      <c r="E61" s="9"/>
      <c r="F61" s="9"/>
      <c r="G61" s="11"/>
      <c r="H61" s="11"/>
      <c r="I61" s="11"/>
      <c r="J61" s="11"/>
      <c r="K61" s="19"/>
      <c r="L61" s="19"/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0"/>
    </row>
    <row r="62" spans="1:35" x14ac:dyDescent="0.25">
      <c r="B62" s="13"/>
      <c r="C62" s="9"/>
      <c r="D62" s="9"/>
      <c r="E62" s="9"/>
      <c r="F62" s="9"/>
      <c r="G62" s="11"/>
      <c r="H62" s="11"/>
      <c r="I62" s="11"/>
      <c r="J62" s="11"/>
      <c r="K62" s="19"/>
      <c r="L62" s="19"/>
      <c r="M62" s="1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0"/>
    </row>
    <row r="63" spans="1:35" x14ac:dyDescent="0.25">
      <c r="AI63" s="20"/>
    </row>
    <row r="64" spans="1:35" x14ac:dyDescent="0.25">
      <c r="A64" s="32" t="s">
        <v>128</v>
      </c>
      <c r="G64" s="2">
        <f>SUM(G11:G62)</f>
        <v>0</v>
      </c>
      <c r="H64" s="3"/>
      <c r="I64" s="3"/>
      <c r="J64" s="3"/>
      <c r="AI64" s="20"/>
    </row>
    <row r="85" spans="1:35" x14ac:dyDescent="0.25">
      <c r="A85" s="34" t="s">
        <v>130</v>
      </c>
      <c r="B85" s="4"/>
      <c r="C85" s="5"/>
      <c r="D85" s="4"/>
      <c r="E85" s="4"/>
      <c r="K85" s="14" t="s">
        <v>54</v>
      </c>
      <c r="L85" s="4"/>
      <c r="M85" s="5"/>
      <c r="N85" s="4"/>
      <c r="O85" s="4"/>
      <c r="P85" s="4"/>
      <c r="Q85" s="4"/>
      <c r="AI85" s="3"/>
    </row>
    <row r="86" spans="1:35" x14ac:dyDescent="0.25">
      <c r="A86" s="35"/>
      <c r="B86" s="8" t="s">
        <v>1</v>
      </c>
      <c r="C86" s="8" t="s">
        <v>2</v>
      </c>
      <c r="D86" s="8" t="s">
        <v>16</v>
      </c>
      <c r="E86" s="8" t="s">
        <v>0</v>
      </c>
      <c r="K86" s="97" t="s">
        <v>56</v>
      </c>
      <c r="L86" s="98"/>
      <c r="M86" s="99"/>
      <c r="N86" s="97" t="s">
        <v>55</v>
      </c>
      <c r="O86" s="99"/>
      <c r="P86" s="56"/>
      <c r="Q86" s="56"/>
      <c r="AI86" s="3"/>
    </row>
    <row r="87" spans="1:35" x14ac:dyDescent="0.25">
      <c r="A87" s="36" t="s">
        <v>13</v>
      </c>
      <c r="B87" s="56" t="e">
        <f>AVERAGE(C11:C62)</f>
        <v>#DIV/0!</v>
      </c>
      <c r="C87" s="56" t="e">
        <f>MEDIAN(C11:C62)</f>
        <v>#NUM!</v>
      </c>
      <c r="D87" s="56">
        <f>MIN(C11:C62)</f>
        <v>0</v>
      </c>
      <c r="E87" s="56">
        <f>COUNT(C11:C62)</f>
        <v>0</v>
      </c>
      <c r="K87" s="121" t="s">
        <v>52</v>
      </c>
      <c r="L87" s="121"/>
      <c r="M87" s="121"/>
      <c r="N87" s="100">
        <f>COUNTA(K11:K62)</f>
        <v>0</v>
      </c>
      <c r="O87" s="101"/>
      <c r="P87" s="56"/>
      <c r="Q87" s="56"/>
      <c r="AI87" s="3"/>
    </row>
    <row r="88" spans="1:35" x14ac:dyDescent="0.25">
      <c r="A88" s="37" t="s">
        <v>3</v>
      </c>
      <c r="B88" s="56" t="e">
        <f>AVERAGE(D11:D62)</f>
        <v>#DIV/0!</v>
      </c>
      <c r="C88" s="56" t="e">
        <f>MEDIAN(D11:D62)</f>
        <v>#NUM!</v>
      </c>
      <c r="D88" s="56">
        <f>MIN(D11:D62)</f>
        <v>0</v>
      </c>
      <c r="E88" s="56">
        <f>COUNT(D11:D62)</f>
        <v>0</v>
      </c>
      <c r="K88" s="122" t="s">
        <v>53</v>
      </c>
      <c r="L88" s="122"/>
      <c r="M88" s="122"/>
      <c r="N88" s="88">
        <f>COUNTA(L11:W62)</f>
        <v>0</v>
      </c>
      <c r="O88" s="89"/>
      <c r="P88" s="56"/>
      <c r="Q88" s="56"/>
      <c r="AI88" s="3"/>
    </row>
    <row r="89" spans="1:35" x14ac:dyDescent="0.25">
      <c r="A89" s="36" t="s">
        <v>137</v>
      </c>
      <c r="B89" s="56" t="e">
        <f>AVERAGE(E11:E62)</f>
        <v>#DIV/0!</v>
      </c>
      <c r="C89" s="56" t="e">
        <f>MEDIAN(E11:E62)</f>
        <v>#NUM!</v>
      </c>
      <c r="D89" s="56">
        <f>MIN(E11:E62)</f>
        <v>0</v>
      </c>
      <c r="E89" s="56">
        <f>COUNT(E11:E62)</f>
        <v>0</v>
      </c>
      <c r="K89" s="109" t="s">
        <v>67</v>
      </c>
      <c r="L89" s="110"/>
      <c r="M89" s="111"/>
      <c r="N89" s="88">
        <f>COUNTA(L11:L62,M11:M62,N11:N62)</f>
        <v>0</v>
      </c>
      <c r="O89" s="89"/>
      <c r="P89" s="56"/>
      <c r="Q89" s="56"/>
      <c r="AI89" s="3"/>
    </row>
    <row r="90" spans="1:35" x14ac:dyDescent="0.25">
      <c r="K90" s="112" t="s">
        <v>66</v>
      </c>
      <c r="L90" s="113"/>
      <c r="M90" s="114"/>
      <c r="N90" s="88">
        <f>COUNTA(O11:O62,P11:P62,Q11:Q62,R11:R62,S11:S62)</f>
        <v>0</v>
      </c>
      <c r="O90" s="89"/>
      <c r="P90" s="56"/>
      <c r="Q90" s="56"/>
      <c r="AI90" s="3"/>
    </row>
    <row r="91" spans="1:35" x14ac:dyDescent="0.25">
      <c r="A91" s="3"/>
      <c r="B91" s="3"/>
      <c r="C91" s="3"/>
      <c r="D91" s="3"/>
      <c r="E91" s="3"/>
      <c r="K91" s="103" t="s">
        <v>65</v>
      </c>
      <c r="L91" s="104"/>
      <c r="M91" s="105"/>
      <c r="N91" s="88">
        <f>COUNTA(T11:W62)</f>
        <v>0</v>
      </c>
      <c r="O91" s="89"/>
      <c r="P91" s="56"/>
      <c r="Q91" s="56"/>
      <c r="AI91" s="3"/>
    </row>
    <row r="92" spans="1:35" x14ac:dyDescent="0.25">
      <c r="K92" s="102" t="s">
        <v>57</v>
      </c>
      <c r="L92" s="102"/>
      <c r="M92" s="102"/>
      <c r="N92" s="88">
        <f>COUNTA(X11:X62,Y11:Y62,Z11:Z62,AA11:AA62,AB11:AB62)</f>
        <v>0</v>
      </c>
      <c r="O92" s="89"/>
      <c r="AI92" s="3"/>
    </row>
    <row r="93" spans="1:35" x14ac:dyDescent="0.25">
      <c r="K93" s="96" t="s">
        <v>58</v>
      </c>
      <c r="L93" s="96"/>
      <c r="M93" s="96"/>
      <c r="N93" s="88">
        <f>COUNTA(AC11:AC62,AD11:AD62)</f>
        <v>0</v>
      </c>
      <c r="O93" s="89"/>
      <c r="AI93" s="3"/>
    </row>
    <row r="96" spans="1:35" x14ac:dyDescent="0.25">
      <c r="AI96" s="3"/>
    </row>
  </sheetData>
  <mergeCells count="44">
    <mergeCell ref="E8:E10"/>
    <mergeCell ref="A8:A10"/>
    <mergeCell ref="B8:B10"/>
    <mergeCell ref="C8:C10"/>
    <mergeCell ref="D8:D10"/>
    <mergeCell ref="AD9:AD10"/>
    <mergeCell ref="F8:F10"/>
    <mergeCell ref="G8:G10"/>
    <mergeCell ref="H8:H10"/>
    <mergeCell ref="I8:I10"/>
    <mergeCell ref="J8:J10"/>
    <mergeCell ref="K8:K10"/>
    <mergeCell ref="AH8:AH10"/>
    <mergeCell ref="L9:N9"/>
    <mergeCell ref="O9:S9"/>
    <mergeCell ref="T9:W9"/>
    <mergeCell ref="X9:X10"/>
    <mergeCell ref="Y9:Y10"/>
    <mergeCell ref="Z9:Z10"/>
    <mergeCell ref="AA9:AA10"/>
    <mergeCell ref="AB9:AB10"/>
    <mergeCell ref="AC9:AC10"/>
    <mergeCell ref="L8:W8"/>
    <mergeCell ref="X8:AB8"/>
    <mergeCell ref="AC8:AD8"/>
    <mergeCell ref="AE8:AE10"/>
    <mergeCell ref="AF8:AF10"/>
    <mergeCell ref="AG8:AG10"/>
    <mergeCell ref="K86:M86"/>
    <mergeCell ref="N86:O86"/>
    <mergeCell ref="K87:M87"/>
    <mergeCell ref="N87:O87"/>
    <mergeCell ref="K88:M88"/>
    <mergeCell ref="N88:O88"/>
    <mergeCell ref="K92:M92"/>
    <mergeCell ref="N92:O92"/>
    <mergeCell ref="K93:M93"/>
    <mergeCell ref="N93:O93"/>
    <mergeCell ref="K89:M89"/>
    <mergeCell ref="N89:O89"/>
    <mergeCell ref="K90:M90"/>
    <mergeCell ref="N90:O90"/>
    <mergeCell ref="K91:M91"/>
    <mergeCell ref="N91:O9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Data_2013</vt:lpstr>
      <vt:lpstr>Site #1_2014 Data</vt:lpstr>
      <vt:lpstr>Site #2_2014 Data</vt:lpstr>
      <vt:lpstr>Site #3_2014 Data</vt:lpstr>
      <vt:lpstr>Site #4_2014 Data</vt:lpstr>
      <vt:lpstr>Site #5_2014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 Conway</dc:creator>
  <cp:lastModifiedBy>JohnK</cp:lastModifiedBy>
  <cp:lastPrinted>2008-03-12T14:58:16Z</cp:lastPrinted>
  <dcterms:created xsi:type="dcterms:W3CDTF">2004-11-14T19:35:05Z</dcterms:created>
  <dcterms:modified xsi:type="dcterms:W3CDTF">2014-08-29T14:50:33Z</dcterms:modified>
</cp:coreProperties>
</file>